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Y:\Programs\Hydrology\Resources\Manuals\Basins\Bulking\"/>
    </mc:Choice>
  </mc:AlternateContent>
  <workbookProtection workbookAlgorithmName="SHA-512" workbookHashValue="GmCyovmdoQ0YSNC8FpAn9oIGeRAnRftv9CA2bK/QWguv+GNKl/Qow4zoXmiHArWGLnZPn1wgr8gSgOXJqk1d+g==" workbookSaltValue="TQPQCRW5nk9jIqI6xyP0OA==" workbookSpinCount="100000" lockStructure="1"/>
  <bookViews>
    <workbookView xWindow="0" yWindow="0" windowWidth="24000" windowHeight="9735"/>
  </bookViews>
  <sheets>
    <sheet name="Sediment Hydrograph" sheetId="1" r:id="rId1"/>
    <sheet name="VCRat Hydrograph" sheetId="2" r:id="rId2"/>
    <sheet name="Excel" sheetId="3" r:id="rId3"/>
  </sheets>
  <definedNames>
    <definedName name="_xlnm.Print_Area" localSheetId="0">'Sediment Hydrograph'!$A$1:$G$23</definedName>
    <definedName name="solver_adj" localSheetId="0" hidden="1">'Sediment Hydrograph'!$B$23</definedName>
    <definedName name="solver_eng" localSheetId="0" hidden="1">1</definedName>
    <definedName name="solver_neg" localSheetId="0" hidden="1">1</definedName>
    <definedName name="solver_num" localSheetId="0" hidden="1">0</definedName>
    <definedName name="solver_typ" localSheetId="0" hidden="1">2</definedName>
    <definedName name="solver_val" localSheetId="0" hidden="1">0</definedName>
    <definedName name="solver_ver" localSheetId="0" hidden="1">3</definedName>
  </definedNames>
  <calcPr calcId="152511" calcMode="manual" iterate="1" iterateCount="20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8" i="1" l="1"/>
  <c r="B28" i="1"/>
  <c r="A29" i="1"/>
  <c r="B29" i="1"/>
  <c r="A30" i="1"/>
  <c r="B30" i="1"/>
  <c r="A31" i="1"/>
  <c r="B31" i="1"/>
  <c r="A32" i="1"/>
  <c r="B32" i="1"/>
  <c r="A33" i="1"/>
  <c r="B33" i="1"/>
  <c r="A34" i="1"/>
  <c r="B34" i="1"/>
  <c r="A35" i="1"/>
  <c r="B35" i="1"/>
  <c r="A36" i="1"/>
  <c r="B36" i="1"/>
  <c r="A37" i="1"/>
  <c r="B37" i="1"/>
  <c r="A38" i="1"/>
  <c r="B38" i="1"/>
  <c r="A39" i="1"/>
  <c r="B39" i="1"/>
  <c r="A40" i="1"/>
  <c r="B40" i="1"/>
  <c r="A41" i="1"/>
  <c r="B41" i="1"/>
  <c r="A42" i="1"/>
  <c r="B42" i="1"/>
  <c r="A43" i="1"/>
  <c r="B43" i="1"/>
  <c r="A44" i="1"/>
  <c r="B44" i="1"/>
  <c r="A45" i="1"/>
  <c r="B45" i="1"/>
  <c r="A46" i="1"/>
  <c r="B46" i="1"/>
  <c r="A47" i="1"/>
  <c r="B47" i="1"/>
  <c r="A48" i="1"/>
  <c r="B48" i="1"/>
  <c r="A49" i="1"/>
  <c r="B49" i="1"/>
  <c r="A50" i="1"/>
  <c r="B50" i="1"/>
  <c r="A51" i="1"/>
  <c r="B51" i="1"/>
  <c r="A52" i="1"/>
  <c r="B52" i="1"/>
  <c r="A53" i="1"/>
  <c r="B53" i="1"/>
  <c r="A54" i="1"/>
  <c r="B54" i="1"/>
  <c r="A55" i="1"/>
  <c r="B55" i="1"/>
  <c r="A56" i="1"/>
  <c r="B56" i="1"/>
  <c r="A57" i="1"/>
  <c r="B57" i="1"/>
  <c r="A58" i="1"/>
  <c r="B58" i="1"/>
  <c r="A59" i="1"/>
  <c r="B59" i="1"/>
  <c r="A60" i="1"/>
  <c r="B60" i="1"/>
  <c r="A61" i="1"/>
  <c r="B61" i="1"/>
  <c r="A62" i="1"/>
  <c r="B62" i="1"/>
  <c r="A63" i="1"/>
  <c r="B63" i="1"/>
  <c r="A64" i="1"/>
  <c r="B64" i="1"/>
  <c r="A65" i="1"/>
  <c r="B65" i="1"/>
  <c r="A66" i="1"/>
  <c r="B66" i="1"/>
  <c r="A67" i="1"/>
  <c r="B67" i="1"/>
  <c r="A68" i="1"/>
  <c r="B68" i="1"/>
  <c r="A69" i="1"/>
  <c r="B69" i="1"/>
  <c r="A70" i="1"/>
  <c r="B70" i="1"/>
  <c r="A71" i="1"/>
  <c r="B71" i="1"/>
  <c r="A72" i="1"/>
  <c r="B72" i="1"/>
  <c r="A73" i="1"/>
  <c r="B73" i="1"/>
  <c r="A74" i="1"/>
  <c r="B74" i="1"/>
  <c r="A75" i="1"/>
  <c r="B75" i="1"/>
  <c r="A76" i="1"/>
  <c r="B76" i="1"/>
  <c r="A77" i="1"/>
  <c r="B77" i="1"/>
  <c r="A78" i="1"/>
  <c r="B78" i="1"/>
  <c r="A79" i="1"/>
  <c r="B79" i="1"/>
  <c r="A80" i="1"/>
  <c r="B80" i="1"/>
  <c r="A81" i="1"/>
  <c r="B81" i="1"/>
  <c r="A82" i="1"/>
  <c r="B82" i="1"/>
  <c r="A83" i="1"/>
  <c r="B83" i="1"/>
  <c r="A84" i="1"/>
  <c r="B84" i="1"/>
  <c r="A85" i="1"/>
  <c r="B85" i="1"/>
  <c r="A86" i="1"/>
  <c r="B86" i="1"/>
  <c r="A87" i="1"/>
  <c r="B87" i="1"/>
  <c r="A88" i="1"/>
  <c r="B88" i="1"/>
  <c r="A89" i="1"/>
  <c r="B89" i="1"/>
  <c r="A90" i="1"/>
  <c r="B90" i="1"/>
  <c r="A91" i="1"/>
  <c r="B91" i="1"/>
  <c r="A92" i="1"/>
  <c r="B92" i="1"/>
  <c r="A93" i="1"/>
  <c r="B93" i="1"/>
  <c r="A94" i="1"/>
  <c r="B94" i="1"/>
  <c r="A95" i="1"/>
  <c r="B95" i="1"/>
  <c r="A96" i="1"/>
  <c r="B96" i="1"/>
  <c r="A97" i="1"/>
  <c r="B97" i="1"/>
  <c r="A98" i="1"/>
  <c r="B98" i="1"/>
  <c r="A99" i="1"/>
  <c r="B99" i="1"/>
  <c r="A100" i="1"/>
  <c r="B100" i="1"/>
  <c r="A101" i="1"/>
  <c r="B101" i="1"/>
  <c r="A102" i="1"/>
  <c r="B102" i="1"/>
  <c r="A103" i="1"/>
  <c r="B103" i="1"/>
  <c r="A104" i="1"/>
  <c r="B104" i="1"/>
  <c r="A105" i="1"/>
  <c r="B105" i="1"/>
  <c r="A106" i="1"/>
  <c r="B106" i="1"/>
  <c r="A107" i="1"/>
  <c r="B107" i="1"/>
  <c r="A108" i="1"/>
  <c r="B108" i="1"/>
  <c r="A109" i="1"/>
  <c r="B109" i="1"/>
  <c r="A110" i="1"/>
  <c r="B110" i="1"/>
  <c r="A111" i="1"/>
  <c r="B111" i="1"/>
  <c r="A112" i="1"/>
  <c r="B112" i="1"/>
  <c r="A113" i="1"/>
  <c r="B113" i="1"/>
  <c r="A114" i="1"/>
  <c r="B114" i="1"/>
  <c r="A115" i="1"/>
  <c r="B115" i="1"/>
  <c r="A116" i="1"/>
  <c r="B116" i="1"/>
  <c r="A117" i="1"/>
  <c r="B117" i="1"/>
  <c r="A118" i="1"/>
  <c r="B118" i="1"/>
  <c r="A119" i="1"/>
  <c r="B119" i="1"/>
  <c r="A120" i="1"/>
  <c r="B120" i="1"/>
  <c r="A121" i="1"/>
  <c r="B121" i="1"/>
  <c r="A122" i="1"/>
  <c r="B122" i="1"/>
  <c r="A123" i="1"/>
  <c r="B123" i="1"/>
  <c r="A124" i="1"/>
  <c r="B124" i="1"/>
  <c r="A125" i="1"/>
  <c r="B125" i="1"/>
  <c r="A126" i="1"/>
  <c r="B126" i="1"/>
  <c r="A127" i="1"/>
  <c r="B127" i="1"/>
  <c r="A128" i="1"/>
  <c r="B128" i="1"/>
  <c r="A129" i="1"/>
  <c r="B129" i="1"/>
  <c r="A130" i="1"/>
  <c r="B130" i="1"/>
  <c r="A131" i="1"/>
  <c r="B131" i="1"/>
  <c r="A132" i="1"/>
  <c r="B132" i="1"/>
  <c r="A133" i="1"/>
  <c r="B133" i="1"/>
  <c r="A134" i="1"/>
  <c r="B134" i="1"/>
  <c r="A135" i="1"/>
  <c r="B135" i="1"/>
  <c r="A136" i="1"/>
  <c r="B136" i="1"/>
  <c r="A137" i="1"/>
  <c r="B137" i="1"/>
  <c r="A138" i="1"/>
  <c r="B138" i="1"/>
  <c r="A139" i="1"/>
  <c r="B139" i="1"/>
  <c r="A140" i="1"/>
  <c r="B140" i="1"/>
  <c r="A141" i="1"/>
  <c r="B141" i="1"/>
  <c r="A142" i="1"/>
  <c r="B142" i="1"/>
  <c r="A143" i="1"/>
  <c r="B143" i="1"/>
  <c r="A144" i="1"/>
  <c r="B144" i="1"/>
  <c r="A145" i="1"/>
  <c r="B145" i="1"/>
  <c r="A146" i="1"/>
  <c r="B146" i="1"/>
  <c r="A147" i="1"/>
  <c r="B147" i="1"/>
  <c r="A148" i="1"/>
  <c r="B148" i="1"/>
  <c r="A149" i="1"/>
  <c r="B149" i="1"/>
  <c r="A150" i="1"/>
  <c r="B150" i="1"/>
  <c r="A151" i="1"/>
  <c r="B151" i="1"/>
  <c r="A152" i="1"/>
  <c r="B152" i="1"/>
  <c r="A153" i="1"/>
  <c r="B153" i="1"/>
  <c r="A154" i="1"/>
  <c r="B154" i="1"/>
  <c r="A155" i="1"/>
  <c r="B155" i="1"/>
  <c r="A156" i="1"/>
  <c r="B156" i="1"/>
  <c r="A157" i="1"/>
  <c r="B157" i="1"/>
  <c r="A158" i="1"/>
  <c r="B158" i="1"/>
  <c r="A159" i="1"/>
  <c r="B159" i="1"/>
  <c r="A160" i="1"/>
  <c r="B160" i="1"/>
  <c r="A161" i="1"/>
  <c r="B161" i="1"/>
  <c r="A162" i="1"/>
  <c r="B162" i="1"/>
  <c r="A163" i="1"/>
  <c r="B163" i="1"/>
  <c r="A164" i="1"/>
  <c r="B164" i="1"/>
  <c r="A165" i="1"/>
  <c r="B165" i="1"/>
  <c r="A166" i="1"/>
  <c r="B166" i="1"/>
  <c r="A167" i="1"/>
  <c r="B167" i="1"/>
  <c r="A168" i="1"/>
  <c r="B168" i="1"/>
  <c r="A169" i="1"/>
  <c r="B169" i="1"/>
  <c r="A170" i="1"/>
  <c r="B170" i="1"/>
  <c r="A171" i="1"/>
  <c r="B171" i="1"/>
  <c r="A172" i="1"/>
  <c r="B172" i="1"/>
  <c r="A173" i="1"/>
  <c r="B173" i="1"/>
  <c r="A174" i="1"/>
  <c r="B174" i="1"/>
  <c r="A175" i="1"/>
  <c r="B175" i="1"/>
  <c r="A176" i="1"/>
  <c r="B176" i="1"/>
  <c r="A177" i="1"/>
  <c r="B177" i="1"/>
  <c r="A178" i="1"/>
  <c r="B178" i="1"/>
  <c r="A179" i="1"/>
  <c r="B179" i="1"/>
  <c r="A180" i="1"/>
  <c r="B180" i="1"/>
  <c r="A181" i="1"/>
  <c r="B181" i="1"/>
  <c r="A182" i="1"/>
  <c r="B182" i="1"/>
  <c r="A183" i="1"/>
  <c r="B183" i="1"/>
  <c r="A184" i="1"/>
  <c r="B184" i="1"/>
  <c r="A185" i="1"/>
  <c r="B185" i="1"/>
  <c r="A186" i="1"/>
  <c r="B186" i="1"/>
  <c r="A187" i="1"/>
  <c r="B187" i="1"/>
  <c r="A188" i="1"/>
  <c r="B188" i="1"/>
  <c r="A189" i="1"/>
  <c r="B189" i="1"/>
  <c r="A190" i="1"/>
  <c r="B190" i="1"/>
  <c r="A191" i="1"/>
  <c r="B191" i="1"/>
  <c r="A192" i="1"/>
  <c r="B192" i="1"/>
  <c r="A193" i="1"/>
  <c r="B193" i="1"/>
  <c r="A194" i="1"/>
  <c r="B194" i="1"/>
  <c r="A195" i="1"/>
  <c r="B195" i="1"/>
  <c r="A196" i="1"/>
  <c r="B196" i="1"/>
  <c r="A197" i="1"/>
  <c r="B197" i="1"/>
  <c r="A198" i="1"/>
  <c r="B198" i="1"/>
  <c r="A199" i="1"/>
  <c r="B199" i="1"/>
  <c r="A200" i="1"/>
  <c r="B200" i="1"/>
  <c r="A201" i="1"/>
  <c r="B201" i="1"/>
  <c r="A202" i="1"/>
  <c r="B202" i="1"/>
  <c r="A203" i="1"/>
  <c r="B203" i="1"/>
  <c r="A204" i="1"/>
  <c r="B204" i="1"/>
  <c r="A205" i="1"/>
  <c r="B205" i="1"/>
  <c r="A206" i="1"/>
  <c r="B206" i="1"/>
  <c r="A207" i="1"/>
  <c r="B207" i="1"/>
  <c r="A208" i="1"/>
  <c r="B208" i="1"/>
  <c r="A209" i="1"/>
  <c r="B209" i="1"/>
  <c r="A210" i="1"/>
  <c r="B210" i="1"/>
  <c r="A211" i="1"/>
  <c r="B211" i="1"/>
  <c r="A212" i="1"/>
  <c r="B212" i="1"/>
  <c r="A213" i="1"/>
  <c r="B213" i="1"/>
  <c r="A214" i="1"/>
  <c r="B214" i="1"/>
  <c r="A215" i="1"/>
  <c r="B215" i="1"/>
  <c r="A216" i="1"/>
  <c r="B216" i="1"/>
  <c r="A217" i="1"/>
  <c r="B217" i="1"/>
  <c r="A218" i="1"/>
  <c r="B218" i="1"/>
  <c r="A219" i="1"/>
  <c r="B219" i="1"/>
  <c r="A220" i="1"/>
  <c r="B220" i="1"/>
  <c r="A221" i="1"/>
  <c r="B221" i="1"/>
  <c r="A222" i="1"/>
  <c r="B222" i="1"/>
  <c r="A223" i="1"/>
  <c r="B223" i="1"/>
  <c r="A224" i="1"/>
  <c r="B224" i="1"/>
  <c r="A225" i="1"/>
  <c r="B225" i="1"/>
  <c r="A226" i="1"/>
  <c r="B226" i="1"/>
  <c r="B27" i="1"/>
  <c r="A27" i="1"/>
  <c r="D2" i="1" l="1"/>
  <c r="B13" i="1"/>
  <c r="B12" i="1"/>
  <c r="B11" i="1"/>
  <c r="B14" i="1" l="1"/>
  <c r="B17" i="1"/>
  <c r="B18" i="1" l="1"/>
  <c r="B19" i="1"/>
  <c r="B20" i="1"/>
  <c r="B21" i="1"/>
  <c r="B22" i="1"/>
  <c r="B23" i="1"/>
  <c r="C27" i="1"/>
  <c r="E27" i="1"/>
  <c r="C28" i="1"/>
  <c r="D28" i="1"/>
  <c r="E28" i="1"/>
  <c r="C29" i="1"/>
  <c r="D29" i="1"/>
  <c r="E29" i="1"/>
  <c r="C30" i="1"/>
  <c r="D30" i="1"/>
  <c r="E30" i="1"/>
  <c r="C31" i="1"/>
  <c r="D31" i="1"/>
  <c r="E31" i="1"/>
  <c r="C32" i="1"/>
  <c r="D32" i="1"/>
  <c r="E32" i="1"/>
  <c r="C33" i="1"/>
  <c r="D33" i="1"/>
  <c r="E33" i="1"/>
  <c r="C34" i="1"/>
  <c r="D34" i="1"/>
  <c r="E34" i="1"/>
  <c r="C35" i="1"/>
  <c r="D35" i="1"/>
  <c r="E35" i="1"/>
  <c r="C36" i="1"/>
  <c r="D36" i="1"/>
  <c r="E36" i="1"/>
  <c r="C37" i="1"/>
  <c r="D37" i="1"/>
  <c r="E37" i="1"/>
  <c r="C38" i="1"/>
  <c r="D38" i="1"/>
  <c r="E38" i="1"/>
  <c r="C39" i="1"/>
  <c r="D39" i="1"/>
  <c r="E39" i="1"/>
  <c r="C40" i="1"/>
  <c r="D40" i="1"/>
  <c r="E40" i="1"/>
  <c r="C41" i="1"/>
  <c r="D41" i="1"/>
  <c r="E41" i="1"/>
  <c r="C42" i="1"/>
  <c r="D42" i="1"/>
  <c r="E42" i="1"/>
  <c r="C43" i="1"/>
  <c r="D43" i="1"/>
  <c r="E43" i="1"/>
  <c r="C44" i="1"/>
  <c r="D44" i="1"/>
  <c r="E44" i="1"/>
  <c r="C45" i="1"/>
  <c r="D45" i="1"/>
  <c r="E45" i="1"/>
  <c r="C46" i="1"/>
  <c r="D46" i="1"/>
  <c r="E46" i="1"/>
  <c r="C47" i="1"/>
  <c r="D47" i="1"/>
  <c r="E47" i="1"/>
  <c r="C48" i="1"/>
  <c r="D48" i="1"/>
  <c r="E48" i="1"/>
  <c r="C49" i="1"/>
  <c r="D49" i="1"/>
  <c r="E49" i="1"/>
  <c r="C50" i="1"/>
  <c r="D50" i="1"/>
  <c r="E50" i="1"/>
  <c r="C51" i="1"/>
  <c r="D51" i="1"/>
  <c r="E51" i="1"/>
  <c r="C52" i="1"/>
  <c r="D52" i="1"/>
  <c r="E52" i="1"/>
  <c r="C53" i="1"/>
  <c r="D53" i="1"/>
  <c r="E53" i="1"/>
  <c r="C54" i="1"/>
  <c r="D54" i="1"/>
  <c r="E54" i="1"/>
  <c r="C55" i="1"/>
  <c r="D55" i="1"/>
  <c r="E55" i="1"/>
  <c r="C56" i="1"/>
  <c r="D56" i="1"/>
  <c r="E56" i="1"/>
  <c r="C57" i="1"/>
  <c r="D57" i="1"/>
  <c r="E57" i="1"/>
  <c r="C58" i="1"/>
  <c r="D58" i="1"/>
  <c r="E58" i="1"/>
  <c r="C59" i="1"/>
  <c r="D59" i="1"/>
  <c r="E59" i="1"/>
  <c r="C60" i="1"/>
  <c r="D60" i="1"/>
  <c r="E60" i="1"/>
  <c r="C61" i="1"/>
  <c r="D61" i="1"/>
  <c r="E61" i="1"/>
  <c r="C62" i="1"/>
  <c r="D62" i="1"/>
  <c r="E62" i="1"/>
  <c r="C63" i="1"/>
  <c r="D63" i="1"/>
  <c r="E63" i="1"/>
  <c r="C64" i="1"/>
  <c r="D64" i="1"/>
  <c r="E64" i="1"/>
  <c r="C65" i="1"/>
  <c r="D65" i="1"/>
  <c r="E65" i="1"/>
  <c r="C66" i="1"/>
  <c r="D66" i="1"/>
  <c r="E66" i="1"/>
  <c r="C67" i="1"/>
  <c r="D67" i="1"/>
  <c r="E67" i="1"/>
  <c r="C68" i="1"/>
  <c r="D68" i="1"/>
  <c r="E68" i="1"/>
  <c r="C69" i="1"/>
  <c r="D69" i="1"/>
  <c r="E69" i="1"/>
  <c r="C70" i="1"/>
  <c r="D70" i="1"/>
  <c r="E70" i="1"/>
  <c r="C71" i="1"/>
  <c r="D71" i="1"/>
  <c r="E71" i="1"/>
  <c r="C72" i="1"/>
  <c r="D72" i="1"/>
  <c r="E72" i="1"/>
  <c r="C73" i="1"/>
  <c r="D73" i="1"/>
  <c r="E73" i="1"/>
  <c r="C74" i="1"/>
  <c r="D74" i="1"/>
  <c r="E74" i="1"/>
  <c r="C75" i="1"/>
  <c r="D75" i="1"/>
  <c r="E75" i="1"/>
  <c r="C76" i="1"/>
  <c r="D76" i="1"/>
  <c r="E76" i="1"/>
  <c r="C77" i="1"/>
  <c r="D77" i="1"/>
  <c r="E77" i="1"/>
  <c r="C78" i="1"/>
  <c r="D78" i="1"/>
  <c r="E78" i="1"/>
  <c r="C79" i="1"/>
  <c r="D79" i="1"/>
  <c r="E79" i="1"/>
  <c r="C80" i="1"/>
  <c r="D80" i="1"/>
  <c r="E80" i="1"/>
  <c r="C81" i="1"/>
  <c r="D81" i="1"/>
  <c r="E81" i="1"/>
  <c r="C82" i="1"/>
  <c r="D82" i="1"/>
  <c r="E82" i="1"/>
  <c r="C83" i="1"/>
  <c r="D83" i="1"/>
  <c r="E83" i="1"/>
  <c r="C84" i="1"/>
  <c r="D84" i="1"/>
  <c r="E84" i="1"/>
  <c r="C85" i="1"/>
  <c r="D85" i="1"/>
  <c r="E85" i="1"/>
  <c r="C86" i="1"/>
  <c r="D86" i="1"/>
  <c r="E86" i="1"/>
  <c r="C87" i="1"/>
  <c r="D87" i="1"/>
  <c r="E87" i="1"/>
  <c r="C88" i="1"/>
  <c r="D88" i="1"/>
  <c r="E88" i="1"/>
  <c r="C89" i="1"/>
  <c r="D89" i="1"/>
  <c r="E89" i="1"/>
  <c r="C90" i="1"/>
  <c r="D90" i="1"/>
  <c r="E90" i="1"/>
  <c r="C91" i="1"/>
  <c r="D91" i="1"/>
  <c r="E91" i="1"/>
  <c r="C92" i="1"/>
  <c r="D92" i="1"/>
  <c r="E92" i="1"/>
  <c r="C93" i="1"/>
  <c r="D93" i="1"/>
  <c r="E93" i="1"/>
  <c r="C94" i="1"/>
  <c r="D94" i="1"/>
  <c r="E94" i="1"/>
  <c r="C95" i="1"/>
  <c r="D95" i="1"/>
  <c r="E95" i="1"/>
  <c r="C96" i="1"/>
  <c r="D96" i="1"/>
  <c r="E96" i="1"/>
  <c r="C97" i="1"/>
  <c r="D97" i="1"/>
  <c r="E97" i="1"/>
  <c r="C98" i="1"/>
  <c r="D98" i="1"/>
  <c r="E98" i="1"/>
  <c r="C99" i="1"/>
  <c r="D99" i="1"/>
  <c r="E99" i="1"/>
  <c r="C100" i="1"/>
  <c r="D100" i="1"/>
  <c r="E100" i="1"/>
  <c r="C101" i="1"/>
  <c r="D101" i="1"/>
  <c r="E101" i="1"/>
  <c r="C102" i="1"/>
  <c r="D102" i="1"/>
  <c r="E102" i="1"/>
  <c r="C103" i="1"/>
  <c r="D103" i="1"/>
  <c r="E103" i="1"/>
  <c r="C104" i="1"/>
  <c r="D104" i="1"/>
  <c r="E104" i="1"/>
  <c r="C105" i="1"/>
  <c r="D105" i="1"/>
  <c r="E105" i="1"/>
  <c r="C106" i="1"/>
  <c r="D106" i="1"/>
  <c r="E106" i="1"/>
  <c r="C107" i="1"/>
  <c r="D107" i="1"/>
  <c r="E107" i="1"/>
  <c r="C108" i="1"/>
  <c r="D108" i="1"/>
  <c r="E108" i="1"/>
  <c r="C109" i="1"/>
  <c r="D109" i="1"/>
  <c r="E109" i="1"/>
  <c r="C110" i="1"/>
  <c r="D110" i="1"/>
  <c r="E110" i="1"/>
  <c r="C111" i="1"/>
  <c r="D111" i="1"/>
  <c r="E111" i="1"/>
  <c r="C112" i="1"/>
  <c r="D112" i="1"/>
  <c r="E112" i="1"/>
  <c r="C113" i="1"/>
  <c r="D113" i="1"/>
  <c r="E113" i="1"/>
  <c r="C114" i="1"/>
  <c r="D114" i="1"/>
  <c r="E114" i="1"/>
  <c r="C115" i="1"/>
  <c r="D115" i="1"/>
  <c r="E115" i="1"/>
  <c r="C116" i="1"/>
  <c r="D116" i="1"/>
  <c r="E116" i="1"/>
  <c r="C117" i="1"/>
  <c r="D117" i="1"/>
  <c r="E117" i="1"/>
  <c r="C118" i="1"/>
  <c r="D118" i="1"/>
  <c r="E118" i="1"/>
  <c r="C119" i="1"/>
  <c r="D119" i="1"/>
  <c r="E119" i="1"/>
  <c r="C120" i="1"/>
  <c r="D120" i="1"/>
  <c r="E120" i="1"/>
  <c r="C121" i="1"/>
  <c r="D121" i="1"/>
  <c r="E121" i="1"/>
  <c r="C122" i="1"/>
  <c r="D122" i="1"/>
  <c r="E122" i="1"/>
  <c r="C123" i="1"/>
  <c r="D123" i="1"/>
  <c r="E123" i="1"/>
  <c r="C124" i="1"/>
  <c r="D124" i="1"/>
  <c r="E124" i="1"/>
  <c r="C125" i="1"/>
  <c r="D125" i="1"/>
  <c r="E125" i="1"/>
  <c r="C126" i="1"/>
  <c r="D126" i="1"/>
  <c r="E126" i="1"/>
  <c r="C127" i="1"/>
  <c r="D127" i="1"/>
  <c r="E127" i="1"/>
  <c r="C128" i="1"/>
  <c r="D128" i="1"/>
  <c r="E128" i="1"/>
  <c r="C129" i="1"/>
  <c r="D129" i="1"/>
  <c r="E129" i="1"/>
  <c r="C130" i="1"/>
  <c r="D130" i="1"/>
  <c r="E130" i="1"/>
  <c r="C131" i="1"/>
  <c r="D131" i="1"/>
  <c r="E131" i="1"/>
  <c r="C132" i="1"/>
  <c r="D132" i="1"/>
  <c r="E132" i="1"/>
  <c r="C133" i="1"/>
  <c r="D133" i="1"/>
  <c r="E133" i="1"/>
  <c r="C134" i="1"/>
  <c r="D134" i="1"/>
  <c r="E134" i="1"/>
  <c r="C135" i="1"/>
  <c r="D135" i="1"/>
  <c r="E135" i="1"/>
  <c r="C136" i="1"/>
  <c r="D136" i="1"/>
  <c r="E136" i="1"/>
  <c r="C137" i="1"/>
  <c r="D137" i="1"/>
  <c r="E137" i="1"/>
  <c r="C138" i="1"/>
  <c r="D138" i="1"/>
  <c r="E138" i="1"/>
  <c r="C139" i="1"/>
  <c r="D139" i="1"/>
  <c r="E139" i="1"/>
  <c r="C140" i="1"/>
  <c r="D140" i="1"/>
  <c r="E140" i="1"/>
  <c r="C141" i="1"/>
  <c r="D141" i="1"/>
  <c r="E141" i="1"/>
  <c r="C142" i="1"/>
  <c r="D142" i="1"/>
  <c r="E142" i="1"/>
  <c r="C143" i="1"/>
  <c r="D143" i="1"/>
  <c r="E143" i="1"/>
  <c r="C144" i="1"/>
  <c r="D144" i="1"/>
  <c r="E144" i="1"/>
  <c r="C145" i="1"/>
  <c r="D145" i="1"/>
  <c r="E145" i="1"/>
  <c r="C146" i="1"/>
  <c r="D146" i="1"/>
  <c r="E146" i="1"/>
  <c r="C147" i="1"/>
  <c r="D147" i="1"/>
  <c r="E147" i="1"/>
  <c r="C148" i="1"/>
  <c r="D148" i="1"/>
  <c r="E148" i="1"/>
  <c r="C149" i="1"/>
  <c r="D149" i="1"/>
  <c r="E149" i="1"/>
  <c r="C150" i="1"/>
  <c r="D150" i="1"/>
  <c r="E150" i="1"/>
  <c r="C151" i="1"/>
  <c r="D151" i="1"/>
  <c r="E151" i="1"/>
  <c r="C152" i="1"/>
  <c r="D152" i="1"/>
  <c r="E152" i="1"/>
  <c r="C153" i="1"/>
  <c r="D153" i="1"/>
  <c r="E153" i="1"/>
  <c r="C154" i="1"/>
  <c r="D154" i="1"/>
  <c r="E154" i="1"/>
  <c r="C155" i="1"/>
  <c r="D155" i="1"/>
  <c r="E155" i="1"/>
  <c r="C156" i="1"/>
  <c r="D156" i="1"/>
  <c r="E156" i="1"/>
  <c r="C157" i="1"/>
  <c r="D157" i="1"/>
  <c r="E157" i="1"/>
  <c r="C158" i="1"/>
  <c r="D158" i="1"/>
  <c r="E158" i="1"/>
  <c r="C159" i="1"/>
  <c r="D159" i="1"/>
  <c r="E159" i="1"/>
  <c r="C160" i="1"/>
  <c r="D160" i="1"/>
  <c r="E160" i="1"/>
  <c r="C161" i="1"/>
  <c r="D161" i="1"/>
  <c r="E161" i="1"/>
  <c r="C162" i="1"/>
  <c r="D162" i="1"/>
  <c r="E162" i="1"/>
  <c r="C163" i="1"/>
  <c r="D163" i="1"/>
  <c r="E163" i="1"/>
  <c r="C164" i="1"/>
  <c r="D164" i="1"/>
  <c r="E164" i="1"/>
  <c r="C165" i="1"/>
  <c r="D165" i="1"/>
  <c r="E165" i="1"/>
  <c r="C166" i="1"/>
  <c r="D166" i="1"/>
  <c r="E166" i="1"/>
  <c r="C167" i="1"/>
  <c r="D167" i="1"/>
  <c r="E167" i="1"/>
  <c r="C168" i="1"/>
  <c r="D168" i="1"/>
  <c r="E168" i="1"/>
  <c r="C169" i="1"/>
  <c r="D169" i="1"/>
  <c r="E169" i="1"/>
  <c r="C170" i="1"/>
  <c r="D170" i="1"/>
  <c r="E170" i="1"/>
  <c r="C171" i="1"/>
  <c r="D171" i="1"/>
  <c r="E171" i="1"/>
  <c r="C172" i="1"/>
  <c r="D172" i="1"/>
  <c r="E172" i="1"/>
  <c r="C173" i="1"/>
  <c r="D173" i="1"/>
  <c r="E173" i="1"/>
  <c r="C174" i="1"/>
  <c r="D174" i="1"/>
  <c r="E174" i="1"/>
  <c r="C175" i="1"/>
  <c r="D175" i="1"/>
  <c r="E175" i="1"/>
  <c r="C176" i="1"/>
  <c r="D176" i="1"/>
  <c r="E176" i="1"/>
  <c r="C177" i="1"/>
  <c r="D177" i="1"/>
  <c r="E177" i="1"/>
  <c r="C178" i="1"/>
  <c r="D178" i="1"/>
  <c r="E178" i="1"/>
  <c r="C179" i="1"/>
  <c r="D179" i="1"/>
  <c r="E179" i="1"/>
  <c r="C180" i="1"/>
  <c r="D180" i="1"/>
  <c r="E180" i="1"/>
  <c r="C181" i="1"/>
  <c r="D181" i="1"/>
  <c r="E181" i="1"/>
  <c r="C182" i="1"/>
  <c r="D182" i="1"/>
  <c r="E182" i="1"/>
  <c r="C183" i="1"/>
  <c r="D183" i="1"/>
  <c r="E183" i="1"/>
  <c r="C184" i="1"/>
  <c r="D184" i="1"/>
  <c r="E184" i="1"/>
  <c r="C185" i="1"/>
  <c r="D185" i="1"/>
  <c r="E185" i="1"/>
  <c r="C186" i="1"/>
  <c r="D186" i="1"/>
  <c r="E186" i="1"/>
  <c r="C187" i="1"/>
  <c r="D187" i="1"/>
  <c r="E187" i="1"/>
  <c r="C188" i="1"/>
  <c r="D188" i="1"/>
  <c r="E188" i="1"/>
  <c r="C189" i="1"/>
  <c r="D189" i="1"/>
  <c r="E189" i="1"/>
  <c r="C190" i="1"/>
  <c r="D190" i="1"/>
  <c r="E190" i="1"/>
  <c r="C191" i="1"/>
  <c r="D191" i="1"/>
  <c r="E191" i="1"/>
  <c r="C192" i="1"/>
  <c r="D192" i="1"/>
  <c r="E192" i="1"/>
  <c r="C193" i="1"/>
  <c r="D193" i="1"/>
  <c r="E193" i="1"/>
  <c r="C194" i="1"/>
  <c r="D194" i="1"/>
  <c r="E194" i="1"/>
  <c r="C195" i="1"/>
  <c r="D195" i="1"/>
  <c r="E195" i="1"/>
  <c r="C196" i="1"/>
  <c r="D196" i="1"/>
  <c r="E196" i="1"/>
  <c r="C197" i="1"/>
  <c r="D197" i="1"/>
  <c r="E197" i="1"/>
  <c r="C198" i="1"/>
  <c r="D198" i="1"/>
  <c r="E198" i="1"/>
  <c r="C199" i="1"/>
  <c r="D199" i="1"/>
  <c r="E199" i="1"/>
  <c r="C200" i="1"/>
  <c r="D200" i="1"/>
  <c r="E200" i="1"/>
  <c r="C201" i="1"/>
  <c r="D201" i="1"/>
  <c r="E201" i="1"/>
  <c r="C202" i="1"/>
  <c r="D202" i="1"/>
  <c r="E202" i="1"/>
  <c r="C203" i="1"/>
  <c r="D203" i="1"/>
  <c r="E203" i="1"/>
  <c r="C204" i="1"/>
  <c r="D204" i="1"/>
  <c r="E204" i="1"/>
  <c r="C205" i="1"/>
  <c r="D205" i="1"/>
  <c r="E205" i="1"/>
  <c r="C206" i="1"/>
  <c r="D206" i="1"/>
  <c r="E206" i="1"/>
  <c r="C207" i="1"/>
  <c r="D207" i="1"/>
  <c r="E207" i="1"/>
  <c r="C208" i="1"/>
  <c r="D208" i="1"/>
  <c r="E208" i="1"/>
  <c r="C209" i="1"/>
  <c r="D209" i="1"/>
  <c r="E209" i="1"/>
  <c r="C210" i="1"/>
  <c r="D210" i="1"/>
  <c r="E210" i="1"/>
  <c r="C211" i="1"/>
  <c r="D211" i="1"/>
  <c r="E211" i="1"/>
  <c r="C212" i="1"/>
  <c r="D212" i="1"/>
  <c r="E212" i="1"/>
  <c r="C213" i="1"/>
  <c r="D213" i="1"/>
  <c r="E213" i="1"/>
  <c r="C214" i="1"/>
  <c r="D214" i="1"/>
  <c r="E214" i="1"/>
  <c r="C215" i="1"/>
  <c r="D215" i="1"/>
  <c r="E215" i="1"/>
  <c r="C216" i="1"/>
  <c r="D216" i="1"/>
  <c r="E216" i="1"/>
  <c r="C217" i="1"/>
  <c r="D217" i="1"/>
  <c r="E217" i="1"/>
  <c r="C218" i="1"/>
  <c r="D218" i="1"/>
  <c r="E218" i="1"/>
  <c r="C219" i="1"/>
  <c r="D219" i="1"/>
  <c r="E219" i="1"/>
  <c r="C220" i="1"/>
  <c r="D220" i="1"/>
  <c r="E220" i="1"/>
  <c r="C221" i="1"/>
  <c r="D221" i="1"/>
  <c r="E221" i="1"/>
  <c r="C222" i="1"/>
  <c r="D222" i="1"/>
  <c r="E222" i="1"/>
  <c r="C223" i="1"/>
  <c r="D223" i="1"/>
  <c r="E223" i="1"/>
  <c r="C224" i="1"/>
  <c r="D224" i="1"/>
  <c r="E224" i="1"/>
  <c r="C225" i="1"/>
  <c r="D225" i="1"/>
  <c r="E225" i="1"/>
  <c r="C226" i="1"/>
  <c r="D226" i="1"/>
  <c r="E226" i="1"/>
</calcChain>
</file>

<file path=xl/sharedStrings.xml><?xml version="1.0" encoding="utf-8"?>
<sst xmlns="http://schemas.openxmlformats.org/spreadsheetml/2006/main" count="55" uniqueCount="45">
  <si>
    <t>Name</t>
  </si>
  <si>
    <t>17A_POST-FAT</t>
  </si>
  <si>
    <t>Peak(cfs)</t>
  </si>
  <si>
    <t>Time of Peak(min)</t>
  </si>
  <si>
    <t>Volume(cf)</t>
  </si>
  <si>
    <t>Volume(af)</t>
  </si>
  <si>
    <t>Time(min)</t>
  </si>
  <si>
    <t>Flow(cfs)</t>
  </si>
  <si>
    <t>Qtot cfs</t>
  </si>
  <si>
    <t>Watershed</t>
  </si>
  <si>
    <t>Fresno</t>
  </si>
  <si>
    <t>Date</t>
  </si>
  <si>
    <t>Los Angeles Department of Public Works Method</t>
  </si>
  <si>
    <t>Qsed=a*Qflow^3</t>
  </si>
  <si>
    <t>Watershed Area Ac</t>
  </si>
  <si>
    <t>Total Sediment Volume cy</t>
  </si>
  <si>
    <t>Calculated Sediment Vol cy</t>
  </si>
  <si>
    <t>Peak Sediment flow cfs</t>
  </si>
  <si>
    <t>Combined Peak Flow cfs</t>
  </si>
  <si>
    <t xml:space="preserve">Time of Peak min </t>
  </si>
  <si>
    <t>Volume cf</t>
  </si>
  <si>
    <t>Paste VCRat Hydrograph in VCRatHydrograph worksheet</t>
  </si>
  <si>
    <t>Enter user info in highlighted fields</t>
  </si>
  <si>
    <t>Calculated Bulking Factor</t>
  </si>
  <si>
    <t>Peak Water Flow cfs</t>
  </si>
  <si>
    <t xml:space="preserve">Volume af </t>
  </si>
  <si>
    <t>Qsed Coefficient "a"</t>
  </si>
  <si>
    <t>Qsed Coefficient "a" Increment</t>
  </si>
  <si>
    <t>Sediment Hydrograph - Bulking Factor  -Iterative Calculation Spreadsheet</t>
  </si>
  <si>
    <t>Instructions</t>
  </si>
  <si>
    <t>Press F9 to recalculate if Total and Calculated Sediment Volumes don't converge</t>
  </si>
  <si>
    <t>Category</t>
  </si>
  <si>
    <t>Data</t>
  </si>
  <si>
    <t>Source</t>
  </si>
  <si>
    <t>VCRat</t>
  </si>
  <si>
    <t>Spreadsheet should iterate to optimize 'a' coefficient and calculate sediment hydrograph</t>
  </si>
  <si>
    <t>100-Yr Sed Volume cy/sq mi</t>
  </si>
  <si>
    <t>User</t>
  </si>
  <si>
    <t>Scotsed</t>
  </si>
  <si>
    <t>Calc.</t>
  </si>
  <si>
    <t xml:space="preserve">The number of iterations increases if the increment is very small, but </t>
  </si>
  <si>
    <t>if you make it too big then the iterative calculations can't converge.</t>
  </si>
  <si>
    <t>Qs calc cfs</t>
  </si>
  <si>
    <t>QS Vol cy</t>
  </si>
  <si>
    <t>Qflow(cfs)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</si>
</sst>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11" fontId="0" fillId="0" borderId="0" xfId="0" applyNumberFormat="1"/>
    <xf numFmtId="43" fontId="0" fillId="0" borderId="0" xfId="1" applyFont="1"/>
    <xf numFmtId="14" fontId="0" fillId="0" borderId="0" xfId="0" applyNumberFormat="1"/>
    <xf numFmtId="0" fontId="2" fillId="0" borderId="0" xfId="0" applyFont="1"/>
    <xf numFmtId="43" fontId="0" fillId="0" borderId="0" xfId="0" applyNumberFormat="1"/>
    <xf numFmtId="0" fontId="0" fillId="0" borderId="1" xfId="0" applyBorder="1"/>
    <xf numFmtId="14" fontId="0" fillId="0" borderId="1" xfId="0" applyNumberFormat="1" applyBorder="1"/>
    <xf numFmtId="0" fontId="3" fillId="0" borderId="0" xfId="0" applyFont="1"/>
    <xf numFmtId="0" fontId="3" fillId="0" borderId="1" xfId="0" applyFont="1" applyBorder="1"/>
    <xf numFmtId="164" fontId="0" fillId="0" borderId="1" xfId="1" applyNumberFormat="1" applyFont="1" applyBorder="1"/>
    <xf numFmtId="43" fontId="0" fillId="0" borderId="1" xfId="1" applyNumberFormat="1" applyFont="1" applyBorder="1"/>
    <xf numFmtId="43" fontId="0" fillId="0" borderId="1" xfId="1" applyFont="1" applyBorder="1"/>
    <xf numFmtId="11" fontId="0" fillId="0" borderId="1" xfId="0" applyNumberFormat="1" applyBorder="1"/>
    <xf numFmtId="2" fontId="0" fillId="0" borderId="0" xfId="0" applyNumberFormat="1"/>
    <xf numFmtId="2" fontId="0" fillId="0" borderId="0" xfId="1" applyNumberFormat="1" applyFont="1"/>
    <xf numFmtId="165" fontId="0" fillId="0" borderId="1" xfId="1" applyNumberFormat="1" applyFont="1" applyBorder="1"/>
    <xf numFmtId="0" fontId="0" fillId="2" borderId="1" xfId="0" applyFill="1" applyBorder="1" applyProtection="1">
      <protection locked="0"/>
    </xf>
    <xf numFmtId="3" fontId="0" fillId="2" borderId="1" xfId="0" applyNumberFormat="1" applyFill="1" applyBorder="1" applyProtection="1">
      <protection locked="0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F226"/>
  <sheetViews>
    <sheetView tabSelected="1" workbookViewId="0">
      <selection activeCell="C11" sqref="C11"/>
    </sheetView>
  </sheetViews>
  <sheetFormatPr defaultRowHeight="15" x14ac:dyDescent="0.25"/>
  <cols>
    <col min="1" max="1" width="33.28515625" customWidth="1"/>
    <col min="2" max="2" width="15.140625" bestFit="1" customWidth="1"/>
    <col min="3" max="3" width="10.5703125" customWidth="1"/>
    <col min="4" max="4" width="10.5703125" bestFit="1" customWidth="1"/>
    <col min="6" max="6" width="10" bestFit="1" customWidth="1"/>
  </cols>
  <sheetData>
    <row r="1" spans="1:6" ht="21" x14ac:dyDescent="0.35">
      <c r="A1" s="4" t="s">
        <v>28</v>
      </c>
    </row>
    <row r="2" spans="1:6" x14ac:dyDescent="0.25">
      <c r="A2" s="6" t="s">
        <v>9</v>
      </c>
      <c r="B2" s="17" t="s">
        <v>10</v>
      </c>
      <c r="C2" s="6" t="s">
        <v>11</v>
      </c>
      <c r="D2" s="7">
        <f ca="1">TODAY()</f>
        <v>42978</v>
      </c>
    </row>
    <row r="3" spans="1:6" x14ac:dyDescent="0.25">
      <c r="A3" t="s">
        <v>12</v>
      </c>
      <c r="D3" s="3"/>
    </row>
    <row r="4" spans="1:6" x14ac:dyDescent="0.25">
      <c r="A4" t="s">
        <v>13</v>
      </c>
    </row>
    <row r="5" spans="1:6" ht="18.75" x14ac:dyDescent="0.3">
      <c r="A5" s="8" t="s">
        <v>29</v>
      </c>
    </row>
    <row r="6" spans="1:6" x14ac:dyDescent="0.25">
      <c r="A6" t="s">
        <v>21</v>
      </c>
    </row>
    <row r="7" spans="1:6" x14ac:dyDescent="0.25">
      <c r="A7" t="s">
        <v>22</v>
      </c>
    </row>
    <row r="8" spans="1:6" x14ac:dyDescent="0.25">
      <c r="A8" t="s">
        <v>35</v>
      </c>
    </row>
    <row r="9" spans="1:6" x14ac:dyDescent="0.25">
      <c r="A9" t="s">
        <v>30</v>
      </c>
    </row>
    <row r="10" spans="1:6" ht="18.75" x14ac:dyDescent="0.3">
      <c r="A10" s="9" t="s">
        <v>31</v>
      </c>
      <c r="B10" s="9" t="s">
        <v>32</v>
      </c>
      <c r="C10" s="9" t="s">
        <v>33</v>
      </c>
    </row>
    <row r="11" spans="1:6" x14ac:dyDescent="0.25">
      <c r="A11" s="6" t="s">
        <v>19</v>
      </c>
      <c r="B11" s="10">
        <f>+'VCRat Hydrograph'!B3</f>
        <v>1169</v>
      </c>
      <c r="C11" s="6" t="s">
        <v>34</v>
      </c>
      <c r="F11" s="1"/>
    </row>
    <row r="12" spans="1:6" x14ac:dyDescent="0.25">
      <c r="A12" s="6" t="s">
        <v>20</v>
      </c>
      <c r="B12" s="10">
        <f>+'VCRat Hydrograph'!B4</f>
        <v>14382143</v>
      </c>
      <c r="C12" s="6" t="s">
        <v>34</v>
      </c>
    </row>
    <row r="13" spans="1:6" x14ac:dyDescent="0.25">
      <c r="A13" s="6" t="s">
        <v>25</v>
      </c>
      <c r="B13" s="11">
        <f>+'VCRat Hydrograph'!B5</f>
        <v>330.17</v>
      </c>
      <c r="C13" s="6" t="s">
        <v>34</v>
      </c>
    </row>
    <row r="14" spans="1:6" x14ac:dyDescent="0.25">
      <c r="A14" s="6" t="s">
        <v>24</v>
      </c>
      <c r="B14" s="10">
        <f>MAX(B27:B226)</f>
        <v>1148.03</v>
      </c>
      <c r="C14" s="6" t="s">
        <v>34</v>
      </c>
    </row>
    <row r="15" spans="1:6" x14ac:dyDescent="0.25">
      <c r="A15" s="6" t="s">
        <v>14</v>
      </c>
      <c r="B15" s="17">
        <v>831</v>
      </c>
      <c r="C15" s="6" t="s">
        <v>37</v>
      </c>
    </row>
    <row r="16" spans="1:6" x14ac:dyDescent="0.25">
      <c r="A16" s="6" t="s">
        <v>36</v>
      </c>
      <c r="B16" s="18">
        <v>22500</v>
      </c>
      <c r="C16" s="6" t="s">
        <v>38</v>
      </c>
    </row>
    <row r="17" spans="1:5" x14ac:dyDescent="0.25">
      <c r="A17" s="6" t="s">
        <v>15</v>
      </c>
      <c r="B17" s="10">
        <f>+B16*B15/640</f>
        <v>29214.84375</v>
      </c>
      <c r="C17" s="13" t="s">
        <v>39</v>
      </c>
      <c r="D17" s="2"/>
    </row>
    <row r="18" spans="1:5" x14ac:dyDescent="0.25">
      <c r="A18" s="6" t="s">
        <v>16</v>
      </c>
      <c r="B18" s="10">
        <f ca="1">+SUM(D27:D226)</f>
        <v>29189.092875139919</v>
      </c>
      <c r="C18" s="13" t="s">
        <v>39</v>
      </c>
      <c r="D18" s="2"/>
      <c r="E18" s="5"/>
    </row>
    <row r="19" spans="1:5" x14ac:dyDescent="0.25">
      <c r="A19" s="6" t="s">
        <v>17</v>
      </c>
      <c r="B19" s="16">
        <f ca="1">+MAX(C27:C226)</f>
        <v>227.85649761484871</v>
      </c>
      <c r="C19" s="13" t="s">
        <v>39</v>
      </c>
      <c r="D19" s="2"/>
    </row>
    <row r="20" spans="1:5" x14ac:dyDescent="0.25">
      <c r="A20" s="6" t="s">
        <v>18</v>
      </c>
      <c r="B20" s="16">
        <f ca="1">+MAX(E27:E226)</f>
        <v>1375.8864976148486</v>
      </c>
      <c r="C20" s="13" t="s">
        <v>39</v>
      </c>
    </row>
    <row r="21" spans="1:5" x14ac:dyDescent="0.25">
      <c r="A21" s="6" t="s">
        <v>23</v>
      </c>
      <c r="B21" s="12">
        <f ca="1">+B20/B14</f>
        <v>1.1984760830421231</v>
      </c>
      <c r="C21" s="13" t="s">
        <v>39</v>
      </c>
      <c r="D21" s="2"/>
    </row>
    <row r="22" spans="1:5" x14ac:dyDescent="0.25">
      <c r="A22" s="6" t="s">
        <v>27</v>
      </c>
      <c r="B22" s="13">
        <f ca="1">+IF(B18&gt;B17,-B17/SUM(B27:B226)^2.8,B17/SUM(B27:B226)^2.8)</f>
        <v>2.0395666588235903E-10</v>
      </c>
      <c r="C22" s="13" t="s">
        <v>39</v>
      </c>
      <c r="D22" s="2"/>
    </row>
    <row r="23" spans="1:5" x14ac:dyDescent="0.25">
      <c r="A23" s="6" t="s">
        <v>26</v>
      </c>
      <c r="B23" s="13">
        <f ca="1">IF(ABS(1-B18/B17)&lt;0.000001,B23,B23+B22)</f>
        <v>1.5079588910882496E-7</v>
      </c>
      <c r="C23" s="13" t="s">
        <v>39</v>
      </c>
      <c r="D23" s="1"/>
    </row>
    <row r="24" spans="1:5" x14ac:dyDescent="0.25">
      <c r="D24" s="2"/>
    </row>
    <row r="25" spans="1:5" x14ac:dyDescent="0.25">
      <c r="D25" s="2"/>
    </row>
    <row r="26" spans="1:5" x14ac:dyDescent="0.25">
      <c r="A26" t="s">
        <v>6</v>
      </c>
      <c r="B26" t="s">
        <v>44</v>
      </c>
      <c r="C26" t="s">
        <v>42</v>
      </c>
      <c r="D26" t="s">
        <v>43</v>
      </c>
      <c r="E26" t="s">
        <v>8</v>
      </c>
    </row>
    <row r="27" spans="1:5" x14ac:dyDescent="0.25">
      <c r="A27">
        <f>+'VCRat Hydrograph'!A7</f>
        <v>0</v>
      </c>
      <c r="B27">
        <f>+'VCRat Hydrograph'!B7</f>
        <v>0</v>
      </c>
      <c r="C27" s="14">
        <f t="shared" ref="C27:C58" ca="1" si="0">+B$23*B27^3</f>
        <v>0</v>
      </c>
      <c r="D27" s="14">
        <v>0</v>
      </c>
      <c r="E27" s="14">
        <f ca="1">+B27+C27</f>
        <v>0</v>
      </c>
    </row>
    <row r="28" spans="1:5" x14ac:dyDescent="0.25">
      <c r="A28">
        <f>+'VCRat Hydrograph'!A8</f>
        <v>100</v>
      </c>
      <c r="B28">
        <f>+'VCRat Hydrograph'!B8</f>
        <v>5.56</v>
      </c>
      <c r="C28" s="14">
        <f t="shared" ca="1" si="0"/>
        <v>2.591873951440341E-5</v>
      </c>
      <c r="D28" s="15">
        <f ca="1">+(C28+C27)/2*(A28-A27)*60/27</f>
        <v>2.8798599460448239E-3</v>
      </c>
      <c r="E28" s="14">
        <f t="shared" ref="E28:E91" ca="1" si="1">+B28+C28</f>
        <v>5.5600259187395142</v>
      </c>
    </row>
    <row r="29" spans="1:5" x14ac:dyDescent="0.25">
      <c r="A29">
        <f>+'VCRat Hydrograph'!A9</f>
        <v>200</v>
      </c>
      <c r="B29">
        <f>+'VCRat Hydrograph'!B9</f>
        <v>12.23</v>
      </c>
      <c r="C29" s="14">
        <f t="shared" ca="1" si="0"/>
        <v>2.7584738634670405E-4</v>
      </c>
      <c r="D29" s="15">
        <f t="shared" ref="D29:D92" ca="1" si="2">+(C29+C28)/2*(A29-A28)*60/27</f>
        <v>3.3529569540123053E-2</v>
      </c>
      <c r="E29" s="14">
        <f t="shared" ca="1" si="1"/>
        <v>12.230275847386347</v>
      </c>
    </row>
    <row r="30" spans="1:5" x14ac:dyDescent="0.25">
      <c r="A30">
        <f>+'VCRat Hydrograph'!A10</f>
        <v>300</v>
      </c>
      <c r="B30">
        <f>+'VCRat Hydrograph'!B10</f>
        <v>14.71</v>
      </c>
      <c r="C30" s="14">
        <f t="shared" ca="1" si="0"/>
        <v>4.7998483973062469E-4</v>
      </c>
      <c r="D30" s="15">
        <f t="shared" ca="1" si="2"/>
        <v>8.3981358453036517E-2</v>
      </c>
      <c r="E30" s="14">
        <f t="shared" ca="1" si="1"/>
        <v>14.710479984839731</v>
      </c>
    </row>
    <row r="31" spans="1:5" x14ac:dyDescent="0.25">
      <c r="A31">
        <f>+'VCRat Hydrograph'!A11</f>
        <v>400</v>
      </c>
      <c r="B31">
        <f>+'VCRat Hydrograph'!B11</f>
        <v>18.079999999999998</v>
      </c>
      <c r="C31" s="14">
        <f t="shared" ca="1" si="0"/>
        <v>8.9121970588654025E-4</v>
      </c>
      <c r="D31" s="15">
        <f t="shared" ca="1" si="2"/>
        <v>0.1523560606241294</v>
      </c>
      <c r="E31" s="14">
        <f t="shared" ca="1" si="1"/>
        <v>18.080891219705883</v>
      </c>
    </row>
    <row r="32" spans="1:5" x14ac:dyDescent="0.25">
      <c r="A32">
        <f>+'VCRat Hydrograph'!A12</f>
        <v>500</v>
      </c>
      <c r="B32">
        <f>+'VCRat Hydrograph'!B12</f>
        <v>22.84</v>
      </c>
      <c r="C32" s="14">
        <f t="shared" ca="1" si="0"/>
        <v>1.7967092388231206E-3</v>
      </c>
      <c r="D32" s="15">
        <f t="shared" ca="1" si="2"/>
        <v>0.29865877163440679</v>
      </c>
      <c r="E32" s="14">
        <f t="shared" ca="1" si="1"/>
        <v>22.841796709238825</v>
      </c>
    </row>
    <row r="33" spans="1:5" x14ac:dyDescent="0.25">
      <c r="A33">
        <f>+'VCRat Hydrograph'!A13</f>
        <v>600</v>
      </c>
      <c r="B33">
        <f>+'VCRat Hydrograph'!B13</f>
        <v>29.85</v>
      </c>
      <c r="C33" s="14">
        <f t="shared" ca="1" si="0"/>
        <v>4.0107215235885198E-3</v>
      </c>
      <c r="D33" s="15">
        <f t="shared" ca="1" si="2"/>
        <v>0.64527008471240443</v>
      </c>
      <c r="E33" s="14">
        <f t="shared" ca="1" si="1"/>
        <v>29.85401072152359</v>
      </c>
    </row>
    <row r="34" spans="1:5" x14ac:dyDescent="0.25">
      <c r="A34">
        <f>+'VCRat Hydrograph'!A14</f>
        <v>700</v>
      </c>
      <c r="B34">
        <f>+'VCRat Hydrograph'!B14</f>
        <v>41.85</v>
      </c>
      <c r="C34" s="14">
        <f t="shared" ca="1" si="0"/>
        <v>1.1052891052929536E-2</v>
      </c>
      <c r="D34" s="15">
        <f t="shared" ca="1" si="2"/>
        <v>1.6737347307242285</v>
      </c>
      <c r="E34" s="14">
        <f t="shared" ca="1" si="1"/>
        <v>41.861052891052928</v>
      </c>
    </row>
    <row r="35" spans="1:5" x14ac:dyDescent="0.25">
      <c r="A35">
        <f>+'VCRat Hydrograph'!A15</f>
        <v>800</v>
      </c>
      <c r="B35">
        <f>+'VCRat Hydrograph'!B15</f>
        <v>63.12</v>
      </c>
      <c r="C35" s="14">
        <f t="shared" ca="1" si="0"/>
        <v>3.7921933548855695E-2</v>
      </c>
      <c r="D35" s="15">
        <f t="shared" ca="1" si="2"/>
        <v>5.4416471779761366</v>
      </c>
      <c r="E35" s="14">
        <f t="shared" ca="1" si="1"/>
        <v>63.157921933548856</v>
      </c>
    </row>
    <row r="36" spans="1:5" x14ac:dyDescent="0.25">
      <c r="A36">
        <f>+'VCRat Hydrograph'!A16</f>
        <v>900</v>
      </c>
      <c r="B36">
        <f>+'VCRat Hydrograph'!B16</f>
        <v>110.08</v>
      </c>
      <c r="C36" s="14">
        <f t="shared" ca="1" si="0"/>
        <v>0.20114755822394331</v>
      </c>
      <c r="D36" s="15">
        <f t="shared" ca="1" si="2"/>
        <v>26.563276863644337</v>
      </c>
      <c r="E36" s="14">
        <f t="shared" ca="1" si="1"/>
        <v>110.28114755822394</v>
      </c>
    </row>
    <row r="37" spans="1:5" x14ac:dyDescent="0.25">
      <c r="A37">
        <f>+'VCRat Hydrograph'!A17</f>
        <v>1000</v>
      </c>
      <c r="B37">
        <f>+'VCRat Hydrograph'!B17</f>
        <v>238.86</v>
      </c>
      <c r="C37" s="14">
        <f t="shared" ca="1" si="0"/>
        <v>2.0550376653653157</v>
      </c>
      <c r="D37" s="15">
        <f t="shared" ca="1" si="2"/>
        <v>250.68724706547323</v>
      </c>
      <c r="E37" s="14">
        <f t="shared" ca="1" si="1"/>
        <v>240.91503766536533</v>
      </c>
    </row>
    <row r="38" spans="1:5" x14ac:dyDescent="0.25">
      <c r="A38">
        <f>+'VCRat Hydrograph'!A18</f>
        <v>1050</v>
      </c>
      <c r="B38">
        <f>+'VCRat Hydrograph'!B18</f>
        <v>365.51</v>
      </c>
      <c r="C38" s="14">
        <f t="shared" ca="1" si="0"/>
        <v>7.363550884245555</v>
      </c>
      <c r="D38" s="15">
        <f t="shared" ca="1" si="2"/>
        <v>523.25491942282611</v>
      </c>
      <c r="E38" s="14">
        <f t="shared" ca="1" si="1"/>
        <v>372.87355088424556</v>
      </c>
    </row>
    <row r="39" spans="1:5" x14ac:dyDescent="0.25">
      <c r="A39">
        <f>+'VCRat Hydrograph'!A19</f>
        <v>1100</v>
      </c>
      <c r="B39">
        <f>+'VCRat Hydrograph'!B19</f>
        <v>557.58000000000004</v>
      </c>
      <c r="C39" s="14">
        <f t="shared" ca="1" si="0"/>
        <v>26.140329938551972</v>
      </c>
      <c r="D39" s="15">
        <f t="shared" ca="1" si="2"/>
        <v>1861.3267123776404</v>
      </c>
      <c r="E39" s="14">
        <f t="shared" ca="1" si="1"/>
        <v>583.72032993855203</v>
      </c>
    </row>
    <row r="40" spans="1:5" x14ac:dyDescent="0.25">
      <c r="A40">
        <f>+'VCRat Hydrograph'!A20</f>
        <v>1110</v>
      </c>
      <c r="B40">
        <f>+'VCRat Hydrograph'!B20</f>
        <v>619.03</v>
      </c>
      <c r="C40" s="14">
        <f t="shared" ca="1" si="0"/>
        <v>35.770465541124835</v>
      </c>
      <c r="D40" s="15">
        <f t="shared" ca="1" si="2"/>
        <v>687.89772755196464</v>
      </c>
      <c r="E40" s="14">
        <f t="shared" ca="1" si="1"/>
        <v>654.80046554112482</v>
      </c>
    </row>
    <row r="41" spans="1:5" x14ac:dyDescent="0.25">
      <c r="A41">
        <f>+'VCRat Hydrograph'!A21</f>
        <v>1120</v>
      </c>
      <c r="B41">
        <f>+'VCRat Hydrograph'!B21</f>
        <v>697.81</v>
      </c>
      <c r="C41" s="14">
        <f t="shared" ca="1" si="0"/>
        <v>51.239049962184353</v>
      </c>
      <c r="D41" s="15">
        <f t="shared" ca="1" si="2"/>
        <v>966.77239448121327</v>
      </c>
      <c r="E41" s="14">
        <f t="shared" ca="1" si="1"/>
        <v>749.04904996218431</v>
      </c>
    </row>
    <row r="42" spans="1:5" x14ac:dyDescent="0.25">
      <c r="A42">
        <f>+'VCRat Hydrograph'!A22</f>
        <v>1130</v>
      </c>
      <c r="B42">
        <f>+'VCRat Hydrograph'!B22</f>
        <v>776.95</v>
      </c>
      <c r="C42" s="14">
        <f t="shared" ca="1" si="0"/>
        <v>70.724309388946281</v>
      </c>
      <c r="D42" s="15">
        <f t="shared" ca="1" si="2"/>
        <v>1355.148437234785</v>
      </c>
      <c r="E42" s="14">
        <f t="shared" ca="1" si="1"/>
        <v>847.67430938894631</v>
      </c>
    </row>
    <row r="43" spans="1:5" x14ac:dyDescent="0.25">
      <c r="A43">
        <f>+'VCRat Hydrograph'!A23</f>
        <v>1131</v>
      </c>
      <c r="B43">
        <f>+'VCRat Hydrograph'!B23</f>
        <v>784.54</v>
      </c>
      <c r="C43" s="14">
        <f t="shared" ca="1" si="0"/>
        <v>72.817334199468036</v>
      </c>
      <c r="D43" s="15">
        <f t="shared" ca="1" si="2"/>
        <v>159.49071509823813</v>
      </c>
      <c r="E43" s="14">
        <f t="shared" ca="1" si="1"/>
        <v>857.35733419946803</v>
      </c>
    </row>
    <row r="44" spans="1:5" x14ac:dyDescent="0.25">
      <c r="A44">
        <f>+'VCRat Hydrograph'!A24</f>
        <v>1132</v>
      </c>
      <c r="B44">
        <f>+'VCRat Hydrograph'!B24</f>
        <v>792.12</v>
      </c>
      <c r="C44" s="14">
        <f t="shared" ca="1" si="0"/>
        <v>74.948412547461118</v>
      </c>
      <c r="D44" s="15">
        <f t="shared" ca="1" si="2"/>
        <v>164.18416305214353</v>
      </c>
      <c r="E44" s="14">
        <f t="shared" ca="1" si="1"/>
        <v>867.06841254746109</v>
      </c>
    </row>
    <row r="45" spans="1:5" x14ac:dyDescent="0.25">
      <c r="A45">
        <f>+'VCRat Hydrograph'!A25</f>
        <v>1133</v>
      </c>
      <c r="B45">
        <f>+'VCRat Hydrograph'!B25</f>
        <v>799.71</v>
      </c>
      <c r="C45" s="14">
        <f t="shared" ca="1" si="0"/>
        <v>77.123562505627106</v>
      </c>
      <c r="D45" s="15">
        <f t="shared" ca="1" si="2"/>
        <v>168.96886117009802</v>
      </c>
      <c r="E45" s="14">
        <f t="shared" ca="1" si="1"/>
        <v>876.83356250562713</v>
      </c>
    </row>
    <row r="46" spans="1:5" x14ac:dyDescent="0.25">
      <c r="A46">
        <f>+'VCRat Hydrograph'!A26</f>
        <v>1134</v>
      </c>
      <c r="B46">
        <f>+'VCRat Hydrograph'!B26</f>
        <v>807.19</v>
      </c>
      <c r="C46" s="14">
        <f t="shared" ca="1" si="0"/>
        <v>79.307967706230812</v>
      </c>
      <c r="D46" s="15">
        <f t="shared" ca="1" si="2"/>
        <v>173.81281134650882</v>
      </c>
      <c r="E46" s="14">
        <f t="shared" ca="1" si="1"/>
        <v>886.49796770623084</v>
      </c>
    </row>
    <row r="47" spans="1:5" x14ac:dyDescent="0.25">
      <c r="A47">
        <f>+'VCRat Hydrograph'!A27</f>
        <v>1135</v>
      </c>
      <c r="B47">
        <f>+'VCRat Hydrograph'!B27</f>
        <v>814.39</v>
      </c>
      <c r="C47" s="14">
        <f t="shared" ca="1" si="0"/>
        <v>81.449195512850551</v>
      </c>
      <c r="D47" s="15">
        <f t="shared" ca="1" si="2"/>
        <v>178.61907024342375</v>
      </c>
      <c r="E47" s="14">
        <f t="shared" ca="1" si="1"/>
        <v>895.83919551285055</v>
      </c>
    </row>
    <row r="48" spans="1:5" x14ac:dyDescent="0.25">
      <c r="A48">
        <f>+'VCRat Hydrograph'!A28</f>
        <v>1136</v>
      </c>
      <c r="B48">
        <f>+'VCRat Hydrograph'!B28</f>
        <v>821.37</v>
      </c>
      <c r="C48" s="14">
        <f t="shared" ca="1" si="0"/>
        <v>83.561458515251701</v>
      </c>
      <c r="D48" s="15">
        <f t="shared" ca="1" si="2"/>
        <v>183.34517114233583</v>
      </c>
      <c r="E48" s="14">
        <f t="shared" ca="1" si="1"/>
        <v>904.93145851525173</v>
      </c>
    </row>
    <row r="49" spans="1:5" x14ac:dyDescent="0.25">
      <c r="A49">
        <f>+'VCRat Hydrograph'!A29</f>
        <v>1137</v>
      </c>
      <c r="B49">
        <f>+'VCRat Hydrograph'!B29</f>
        <v>828.15</v>
      </c>
      <c r="C49" s="14">
        <f t="shared" ca="1" si="0"/>
        <v>85.647860928982325</v>
      </c>
      <c r="D49" s="15">
        <f t="shared" ca="1" si="2"/>
        <v>188.01035493803781</v>
      </c>
      <c r="E49" s="14">
        <f t="shared" ca="1" si="1"/>
        <v>913.79786092898235</v>
      </c>
    </row>
    <row r="50" spans="1:5" x14ac:dyDescent="0.25">
      <c r="A50">
        <f>+'VCRat Hydrograph'!A30</f>
        <v>1138</v>
      </c>
      <c r="B50">
        <f>+'VCRat Hydrograph'!B30</f>
        <v>834.59</v>
      </c>
      <c r="C50" s="14">
        <f t="shared" ca="1" si="0"/>
        <v>87.661527191426046</v>
      </c>
      <c r="D50" s="15">
        <f t="shared" ca="1" si="2"/>
        <v>192.56598680045371</v>
      </c>
      <c r="E50" s="14">
        <f t="shared" ca="1" si="1"/>
        <v>922.25152719142602</v>
      </c>
    </row>
    <row r="51" spans="1:5" x14ac:dyDescent="0.25">
      <c r="A51">
        <f>+'VCRat Hydrograph'!A31</f>
        <v>1139</v>
      </c>
      <c r="B51">
        <f>+'VCRat Hydrograph'!B31</f>
        <v>840.73</v>
      </c>
      <c r="C51" s="14">
        <f t="shared" ca="1" si="0"/>
        <v>89.610548680812855</v>
      </c>
      <c r="D51" s="15">
        <f t="shared" ca="1" si="2"/>
        <v>196.96897319137656</v>
      </c>
      <c r="E51" s="14">
        <f t="shared" ca="1" si="1"/>
        <v>930.34054868081284</v>
      </c>
    </row>
    <row r="52" spans="1:5" x14ac:dyDescent="0.25">
      <c r="A52">
        <f>+'VCRat Hydrograph'!A32</f>
        <v>1140</v>
      </c>
      <c r="B52">
        <f>+'VCRat Hydrograph'!B32</f>
        <v>846.7</v>
      </c>
      <c r="C52" s="14">
        <f t="shared" ca="1" si="0"/>
        <v>91.533102210424744</v>
      </c>
      <c r="D52" s="15">
        <f t="shared" ca="1" si="2"/>
        <v>201.27072321248622</v>
      </c>
      <c r="E52" s="14">
        <f t="shared" ca="1" si="1"/>
        <v>938.23310221042482</v>
      </c>
    </row>
    <row r="53" spans="1:5" x14ac:dyDescent="0.25">
      <c r="A53">
        <f>+'VCRat Hydrograph'!A33</f>
        <v>1141</v>
      </c>
      <c r="B53">
        <f>+'VCRat Hydrograph'!B33</f>
        <v>852.53</v>
      </c>
      <c r="C53" s="14">
        <f t="shared" ca="1" si="0"/>
        <v>93.43691990277209</v>
      </c>
      <c r="D53" s="15">
        <f t="shared" ca="1" si="2"/>
        <v>205.52224679244088</v>
      </c>
      <c r="E53" s="14">
        <f t="shared" ca="1" si="1"/>
        <v>945.96691990277202</v>
      </c>
    </row>
    <row r="54" spans="1:5" x14ac:dyDescent="0.25">
      <c r="A54">
        <f>+'VCRat Hydrograph'!A34</f>
        <v>1142</v>
      </c>
      <c r="B54">
        <f>+'VCRat Hydrograph'!B34</f>
        <v>858.32</v>
      </c>
      <c r="C54" s="14">
        <f t="shared" ca="1" si="0"/>
        <v>95.353623048775276</v>
      </c>
      <c r="D54" s="15">
        <f t="shared" ca="1" si="2"/>
        <v>209.76726994616376</v>
      </c>
      <c r="E54" s="14">
        <f t="shared" ca="1" si="1"/>
        <v>953.67362304877531</v>
      </c>
    </row>
    <row r="55" spans="1:5" x14ac:dyDescent="0.25">
      <c r="A55">
        <f>+'VCRat Hydrograph'!A35</f>
        <v>1143</v>
      </c>
      <c r="B55">
        <f>+'VCRat Hydrograph'!B35</f>
        <v>864.03</v>
      </c>
      <c r="C55" s="14">
        <f t="shared" ca="1" si="0"/>
        <v>97.269339742564696</v>
      </c>
      <c r="D55" s="15">
        <f t="shared" ca="1" si="2"/>
        <v>214.02551421259997</v>
      </c>
      <c r="E55" s="14">
        <f t="shared" ca="1" si="1"/>
        <v>961.29933974256471</v>
      </c>
    </row>
    <row r="56" spans="1:5" x14ac:dyDescent="0.25">
      <c r="A56">
        <f>+'VCRat Hydrograph'!A36</f>
        <v>1144</v>
      </c>
      <c r="B56">
        <f>+'VCRat Hydrograph'!B36</f>
        <v>869.6</v>
      </c>
      <c r="C56" s="14">
        <f t="shared" ca="1" si="0"/>
        <v>99.162643438381153</v>
      </c>
      <c r="D56" s="15">
        <f t="shared" ca="1" si="2"/>
        <v>218.25775908993984</v>
      </c>
      <c r="E56" s="14">
        <f t="shared" ca="1" si="1"/>
        <v>968.76264343838113</v>
      </c>
    </row>
    <row r="57" spans="1:5" x14ac:dyDescent="0.25">
      <c r="A57">
        <f>+'VCRat Hydrograph'!A37</f>
        <v>1145</v>
      </c>
      <c r="B57">
        <f>+'VCRat Hydrograph'!B37</f>
        <v>875.53</v>
      </c>
      <c r="C57" s="14">
        <f t="shared" ca="1" si="0"/>
        <v>101.20514642089222</v>
      </c>
      <c r="D57" s="15">
        <f t="shared" ca="1" si="2"/>
        <v>222.6308776214149</v>
      </c>
      <c r="E57" s="14">
        <f t="shared" ca="1" si="1"/>
        <v>976.73514642089219</v>
      </c>
    </row>
    <row r="58" spans="1:5" x14ac:dyDescent="0.25">
      <c r="A58">
        <f>+'VCRat Hydrograph'!A38</f>
        <v>1146</v>
      </c>
      <c r="B58">
        <f>+'VCRat Hydrograph'!B38</f>
        <v>882.5</v>
      </c>
      <c r="C58" s="14">
        <f t="shared" ca="1" si="0"/>
        <v>103.64148915506928</v>
      </c>
      <c r="D58" s="15">
        <f t="shared" ca="1" si="2"/>
        <v>227.60737286217943</v>
      </c>
      <c r="E58" s="14">
        <f t="shared" ca="1" si="1"/>
        <v>986.14148915506928</v>
      </c>
    </row>
    <row r="59" spans="1:5" x14ac:dyDescent="0.25">
      <c r="A59">
        <f>+'VCRat Hydrograph'!A39</f>
        <v>1147</v>
      </c>
      <c r="B59">
        <f>+'VCRat Hydrograph'!B39</f>
        <v>890.66</v>
      </c>
      <c r="C59" s="14">
        <f t="shared" ref="C59:C90" ca="1" si="3">+B$23*B59^3</f>
        <v>106.54310451502378</v>
      </c>
      <c r="D59" s="15">
        <f t="shared" ca="1" si="2"/>
        <v>233.53843741121455</v>
      </c>
      <c r="E59" s="14">
        <f t="shared" ca="1" si="1"/>
        <v>997.20310451502371</v>
      </c>
    </row>
    <row r="60" spans="1:5" x14ac:dyDescent="0.25">
      <c r="A60">
        <f>+'VCRat Hydrograph'!A40</f>
        <v>1148</v>
      </c>
      <c r="B60">
        <f>+'VCRat Hydrograph'!B40</f>
        <v>898.98</v>
      </c>
      <c r="C60" s="14">
        <f t="shared" ca="1" si="3"/>
        <v>109.55686390727864</v>
      </c>
      <c r="D60" s="15">
        <f t="shared" ca="1" si="2"/>
        <v>240.11107602478046</v>
      </c>
      <c r="E60" s="14">
        <f t="shared" ca="1" si="1"/>
        <v>1008.5368639072786</v>
      </c>
    </row>
    <row r="61" spans="1:5" x14ac:dyDescent="0.25">
      <c r="A61">
        <f>+'VCRat Hydrograph'!A41</f>
        <v>1149</v>
      </c>
      <c r="B61">
        <f>+'VCRat Hydrograph'!B41</f>
        <v>910.05</v>
      </c>
      <c r="C61" s="14">
        <f t="shared" ca="1" si="3"/>
        <v>113.65414109219276</v>
      </c>
      <c r="D61" s="15">
        <f t="shared" ca="1" si="2"/>
        <v>248.01222777719047</v>
      </c>
      <c r="E61" s="14">
        <f t="shared" ca="1" si="1"/>
        <v>1023.7041410921927</v>
      </c>
    </row>
    <row r="62" spans="1:5" x14ac:dyDescent="0.25">
      <c r="A62">
        <f>+'VCRat Hydrograph'!A42</f>
        <v>1150</v>
      </c>
      <c r="B62">
        <f>+'VCRat Hydrograph'!B42</f>
        <v>926.7</v>
      </c>
      <c r="C62" s="14">
        <f t="shared" ca="1" si="3"/>
        <v>120.00711389488045</v>
      </c>
      <c r="D62" s="15">
        <f t="shared" ca="1" si="2"/>
        <v>259.62361665230355</v>
      </c>
      <c r="E62" s="14">
        <f t="shared" ca="1" si="1"/>
        <v>1046.7071138948804</v>
      </c>
    </row>
    <row r="63" spans="1:5" x14ac:dyDescent="0.25">
      <c r="A63">
        <f>+'VCRat Hydrograph'!A43</f>
        <v>1151</v>
      </c>
      <c r="B63">
        <f>+'VCRat Hydrograph'!B43</f>
        <v>948.7</v>
      </c>
      <c r="C63" s="14">
        <f t="shared" ca="1" si="3"/>
        <v>128.75858757108935</v>
      </c>
      <c r="D63" s="15">
        <f t="shared" ca="1" si="2"/>
        <v>276.40633496218868</v>
      </c>
      <c r="E63" s="14">
        <f t="shared" ca="1" si="1"/>
        <v>1077.4585875710893</v>
      </c>
    </row>
    <row r="64" spans="1:5" x14ac:dyDescent="0.25">
      <c r="A64">
        <f>+'VCRat Hydrograph'!A44</f>
        <v>1152</v>
      </c>
      <c r="B64">
        <f>+'VCRat Hydrograph'!B44</f>
        <v>971.47</v>
      </c>
      <c r="C64" s="14">
        <f t="shared" ca="1" si="3"/>
        <v>138.25399300479583</v>
      </c>
      <c r="D64" s="15">
        <f t="shared" ca="1" si="2"/>
        <v>296.68064508431684</v>
      </c>
      <c r="E64" s="14">
        <f t="shared" ca="1" si="1"/>
        <v>1109.7239930047958</v>
      </c>
    </row>
    <row r="65" spans="1:5" x14ac:dyDescent="0.25">
      <c r="A65">
        <f>+'VCRat Hydrograph'!A45</f>
        <v>1153</v>
      </c>
      <c r="B65">
        <f>+'VCRat Hydrograph'!B45</f>
        <v>995</v>
      </c>
      <c r="C65" s="14">
        <f t="shared" ca="1" si="3"/>
        <v>148.5452416143896</v>
      </c>
      <c r="D65" s="15">
        <f t="shared" ca="1" si="2"/>
        <v>318.66581624353933</v>
      </c>
      <c r="E65" s="14">
        <f t="shared" ca="1" si="1"/>
        <v>1143.5452416143896</v>
      </c>
    </row>
    <row r="66" spans="1:5" x14ac:dyDescent="0.25">
      <c r="A66">
        <f>+'VCRat Hydrograph'!A46</f>
        <v>1154</v>
      </c>
      <c r="B66">
        <f>+'VCRat Hydrograph'!B46</f>
        <v>1015.65</v>
      </c>
      <c r="C66" s="14">
        <f t="shared" ca="1" si="3"/>
        <v>157.9871340271763</v>
      </c>
      <c r="D66" s="15">
        <f t="shared" ca="1" si="2"/>
        <v>340.59152849062878</v>
      </c>
      <c r="E66" s="14">
        <f t="shared" ca="1" si="1"/>
        <v>1173.6371340271762</v>
      </c>
    </row>
    <row r="67" spans="1:5" x14ac:dyDescent="0.25">
      <c r="A67">
        <f>+'VCRat Hydrograph'!A47</f>
        <v>1155</v>
      </c>
      <c r="B67">
        <f>+'VCRat Hydrograph'!B47</f>
        <v>1025.68</v>
      </c>
      <c r="C67" s="14">
        <f t="shared" ca="1" si="3"/>
        <v>162.71409079013682</v>
      </c>
      <c r="D67" s="15">
        <f t="shared" ca="1" si="2"/>
        <v>356.33469424145903</v>
      </c>
      <c r="E67" s="14">
        <f t="shared" ca="1" si="1"/>
        <v>1188.3940907901369</v>
      </c>
    </row>
    <row r="68" spans="1:5" x14ac:dyDescent="0.25">
      <c r="A68">
        <f>+'VCRat Hydrograph'!A48</f>
        <v>1156</v>
      </c>
      <c r="B68">
        <f>+'VCRat Hydrograph'!B48</f>
        <v>1024.3800000000001</v>
      </c>
      <c r="C68" s="14">
        <f t="shared" ca="1" si="3"/>
        <v>162.09617780750858</v>
      </c>
      <c r="D68" s="15">
        <f t="shared" ca="1" si="2"/>
        <v>360.90029844182823</v>
      </c>
      <c r="E68" s="14">
        <f t="shared" ca="1" si="1"/>
        <v>1186.4761778075087</v>
      </c>
    </row>
    <row r="69" spans="1:5" x14ac:dyDescent="0.25">
      <c r="A69">
        <f>+'VCRat Hydrograph'!A49</f>
        <v>1157</v>
      </c>
      <c r="B69">
        <f>+'VCRat Hydrograph'!B49</f>
        <v>1020.25</v>
      </c>
      <c r="C69" s="14">
        <f t="shared" ca="1" si="3"/>
        <v>160.1434987637395</v>
      </c>
      <c r="D69" s="15">
        <f t="shared" ca="1" si="2"/>
        <v>358.04408507916452</v>
      </c>
      <c r="E69" s="14">
        <f t="shared" ca="1" si="1"/>
        <v>1180.3934987637394</v>
      </c>
    </row>
    <row r="70" spans="1:5" x14ac:dyDescent="0.25">
      <c r="A70">
        <f>+'VCRat Hydrograph'!A50</f>
        <v>1158</v>
      </c>
      <c r="B70">
        <f>+'VCRat Hydrograph'!B50</f>
        <v>1016.2</v>
      </c>
      <c r="C70" s="14">
        <f t="shared" ca="1" si="3"/>
        <v>158.24393505187186</v>
      </c>
      <c r="D70" s="15">
        <f t="shared" ca="1" si="2"/>
        <v>353.76381535067929</v>
      </c>
      <c r="E70" s="14">
        <f t="shared" ca="1" si="1"/>
        <v>1174.4439350518719</v>
      </c>
    </row>
    <row r="71" spans="1:5" x14ac:dyDescent="0.25">
      <c r="A71">
        <f>+'VCRat Hydrograph'!A51</f>
        <v>1159</v>
      </c>
      <c r="B71">
        <f>+'VCRat Hydrograph'!B51</f>
        <v>1014.17</v>
      </c>
      <c r="C71" s="14">
        <f t="shared" ca="1" si="3"/>
        <v>157.29748581819084</v>
      </c>
      <c r="D71" s="15">
        <f t="shared" ca="1" si="2"/>
        <v>350.60157874451409</v>
      </c>
      <c r="E71" s="14">
        <f t="shared" ca="1" si="1"/>
        <v>1171.4674858181909</v>
      </c>
    </row>
    <row r="72" spans="1:5" x14ac:dyDescent="0.25">
      <c r="A72">
        <f>+'VCRat Hydrograph'!A52</f>
        <v>1160</v>
      </c>
      <c r="B72">
        <f>+'VCRat Hydrograph'!B52</f>
        <v>1019.08</v>
      </c>
      <c r="C72" s="14">
        <f t="shared" ca="1" si="3"/>
        <v>159.59318333215549</v>
      </c>
      <c r="D72" s="15">
        <f t="shared" ca="1" si="2"/>
        <v>352.10074350038479</v>
      </c>
      <c r="E72" s="14">
        <f t="shared" ca="1" si="1"/>
        <v>1178.6731833321555</v>
      </c>
    </row>
    <row r="73" spans="1:5" x14ac:dyDescent="0.25">
      <c r="A73">
        <f>+'VCRat Hydrograph'!A53</f>
        <v>1161</v>
      </c>
      <c r="B73">
        <f>+'VCRat Hydrograph'!B53</f>
        <v>1032.06</v>
      </c>
      <c r="C73" s="14">
        <f t="shared" ca="1" si="3"/>
        <v>165.7693906184324</v>
      </c>
      <c r="D73" s="15">
        <f t="shared" ca="1" si="2"/>
        <v>361.51397105620879</v>
      </c>
      <c r="E73" s="14">
        <f t="shared" ca="1" si="1"/>
        <v>1197.8293906184324</v>
      </c>
    </row>
    <row r="74" spans="1:5" x14ac:dyDescent="0.25">
      <c r="A74">
        <f>+'VCRat Hydrograph'!A54</f>
        <v>1162</v>
      </c>
      <c r="B74">
        <f>+'VCRat Hydrograph'!B54</f>
        <v>1049.99</v>
      </c>
      <c r="C74" s="14">
        <f t="shared" ca="1" si="3"/>
        <v>174.56010360307178</v>
      </c>
      <c r="D74" s="15">
        <f t="shared" ca="1" si="2"/>
        <v>378.14388246833801</v>
      </c>
      <c r="E74" s="14">
        <f t="shared" ca="1" si="1"/>
        <v>1224.5501036030719</v>
      </c>
    </row>
    <row r="75" spans="1:5" x14ac:dyDescent="0.25">
      <c r="A75">
        <f>+'VCRat Hydrograph'!A55</f>
        <v>1163</v>
      </c>
      <c r="B75">
        <f>+'VCRat Hydrograph'!B55</f>
        <v>1070.6099999999999</v>
      </c>
      <c r="C75" s="14">
        <f t="shared" ca="1" si="3"/>
        <v>185.04757110315904</v>
      </c>
      <c r="D75" s="15">
        <f t="shared" ca="1" si="2"/>
        <v>399.56408300692311</v>
      </c>
      <c r="E75" s="14">
        <f t="shared" ca="1" si="1"/>
        <v>1255.6575711031589</v>
      </c>
    </row>
    <row r="76" spans="1:5" x14ac:dyDescent="0.25">
      <c r="A76">
        <f>+'VCRat Hydrograph'!A56</f>
        <v>1164</v>
      </c>
      <c r="B76">
        <f>+'VCRat Hydrograph'!B56</f>
        <v>1092.54</v>
      </c>
      <c r="C76" s="14">
        <f t="shared" ca="1" si="3"/>
        <v>196.65343698865206</v>
      </c>
      <c r="D76" s="15">
        <f t="shared" ca="1" si="2"/>
        <v>424.11223121312349</v>
      </c>
      <c r="E76" s="14">
        <f t="shared" ca="1" si="1"/>
        <v>1289.1934369886521</v>
      </c>
    </row>
    <row r="77" spans="1:5" x14ac:dyDescent="0.25">
      <c r="A77">
        <f>+'VCRat Hydrograph'!A57</f>
        <v>1165</v>
      </c>
      <c r="B77">
        <f>+'VCRat Hydrograph'!B57</f>
        <v>1112.3599999999999</v>
      </c>
      <c r="C77" s="14">
        <f t="shared" ca="1" si="3"/>
        <v>207.55136433025629</v>
      </c>
      <c r="D77" s="15">
        <f t="shared" ca="1" si="2"/>
        <v>449.11644590989818</v>
      </c>
      <c r="E77" s="14">
        <f t="shared" ca="1" si="1"/>
        <v>1319.9113643302562</v>
      </c>
    </row>
    <row r="78" spans="1:5" x14ac:dyDescent="0.25">
      <c r="A78">
        <f>+'VCRat Hydrograph'!A58</f>
        <v>1166</v>
      </c>
      <c r="B78">
        <f>+'VCRat Hydrograph'!B58</f>
        <v>1129.45</v>
      </c>
      <c r="C78" s="14">
        <f t="shared" ca="1" si="3"/>
        <v>217.26538102295686</v>
      </c>
      <c r="D78" s="15">
        <f t="shared" ca="1" si="2"/>
        <v>472.01860594801462</v>
      </c>
      <c r="E78" s="14">
        <f t="shared" ca="1" si="1"/>
        <v>1346.715381022957</v>
      </c>
    </row>
    <row r="79" spans="1:5" x14ac:dyDescent="0.25">
      <c r="A79">
        <f>+'VCRat Hydrograph'!A59</f>
        <v>1167</v>
      </c>
      <c r="B79">
        <f>+'VCRat Hydrograph'!B59</f>
        <v>1141.5999999999999</v>
      </c>
      <c r="C79" s="14">
        <f t="shared" ca="1" si="3"/>
        <v>224.35274241960519</v>
      </c>
      <c r="D79" s="15">
        <f t="shared" ca="1" si="2"/>
        <v>490.68680382506892</v>
      </c>
      <c r="E79" s="14">
        <f t="shared" ca="1" si="1"/>
        <v>1365.9527424196051</v>
      </c>
    </row>
    <row r="80" spans="1:5" x14ac:dyDescent="0.25">
      <c r="A80">
        <f>+'VCRat Hydrograph'!A60</f>
        <v>1168</v>
      </c>
      <c r="B80">
        <f>+'VCRat Hydrograph'!B60</f>
        <v>1147.8900000000001</v>
      </c>
      <c r="C80" s="14">
        <f t="shared" ca="1" si="3"/>
        <v>228.08163614223895</v>
      </c>
      <c r="D80" s="15">
        <f t="shared" ca="1" si="2"/>
        <v>502.70486506871572</v>
      </c>
      <c r="E80" s="14">
        <f t="shared" ca="1" si="1"/>
        <v>1375.971636142239</v>
      </c>
    </row>
    <row r="81" spans="1:5" x14ac:dyDescent="0.25">
      <c r="A81">
        <f>+'VCRat Hydrograph'!A61</f>
        <v>1169</v>
      </c>
      <c r="B81">
        <f>+'VCRat Hydrograph'!B61</f>
        <v>1148.03</v>
      </c>
      <c r="C81" s="14">
        <f t="shared" ca="1" si="3"/>
        <v>228.16509881810882</v>
      </c>
      <c r="D81" s="15">
        <f t="shared" ca="1" si="2"/>
        <v>506.94081662260868</v>
      </c>
      <c r="E81" s="14">
        <f t="shared" ca="1" si="1"/>
        <v>1376.1950988181088</v>
      </c>
    </row>
    <row r="82" spans="1:5" x14ac:dyDescent="0.25">
      <c r="A82">
        <f>+'VCRat Hydrograph'!A62</f>
        <v>1170</v>
      </c>
      <c r="B82">
        <f>+'VCRat Hydrograph'!B62</f>
        <v>1143.8</v>
      </c>
      <c r="C82" s="14">
        <f t="shared" ca="1" si="3"/>
        <v>225.65230748047989</v>
      </c>
      <c r="D82" s="15">
        <f t="shared" ca="1" si="2"/>
        <v>504.24156255398742</v>
      </c>
      <c r="E82" s="14">
        <f t="shared" ca="1" si="1"/>
        <v>1369.4523074804799</v>
      </c>
    </row>
    <row r="83" spans="1:5" x14ac:dyDescent="0.25">
      <c r="A83">
        <f>+'VCRat Hydrograph'!A63</f>
        <v>1171</v>
      </c>
      <c r="B83">
        <f>+'VCRat Hydrograph'!B63</f>
        <v>1135.23</v>
      </c>
      <c r="C83" s="14">
        <f t="shared" ca="1" si="3"/>
        <v>220.61806976808967</v>
      </c>
      <c r="D83" s="15">
        <f t="shared" ca="1" si="2"/>
        <v>495.85597472063284</v>
      </c>
      <c r="E83" s="14">
        <f t="shared" ca="1" si="1"/>
        <v>1355.8480697680898</v>
      </c>
    </row>
    <row r="84" spans="1:5" x14ac:dyDescent="0.25">
      <c r="A84">
        <f>+'VCRat Hydrograph'!A64</f>
        <v>1172</v>
      </c>
      <c r="B84">
        <f>+'VCRat Hydrograph'!B64</f>
        <v>1123.1400000000001</v>
      </c>
      <c r="C84" s="14">
        <f t="shared" ca="1" si="3"/>
        <v>213.64423894948126</v>
      </c>
      <c r="D84" s="15">
        <f t="shared" ca="1" si="2"/>
        <v>482.51367635285663</v>
      </c>
      <c r="E84" s="14">
        <f t="shared" ca="1" si="1"/>
        <v>1336.7842389494813</v>
      </c>
    </row>
    <row r="85" spans="1:5" x14ac:dyDescent="0.25">
      <c r="A85">
        <f>+'VCRat Hydrograph'!A65</f>
        <v>1173</v>
      </c>
      <c r="B85">
        <f>+'VCRat Hydrograph'!B65</f>
        <v>1107.97</v>
      </c>
      <c r="C85" s="14">
        <f t="shared" ca="1" si="3"/>
        <v>205.10370537236162</v>
      </c>
      <c r="D85" s="15">
        <f t="shared" ca="1" si="2"/>
        <v>465.27549369093651</v>
      </c>
      <c r="E85" s="14">
        <f t="shared" ca="1" si="1"/>
        <v>1313.0737053723617</v>
      </c>
    </row>
    <row r="86" spans="1:5" x14ac:dyDescent="0.25">
      <c r="A86">
        <f>+'VCRat Hydrograph'!A66</f>
        <v>1174</v>
      </c>
      <c r="B86">
        <f>+'VCRat Hydrograph'!B66</f>
        <v>1090.45</v>
      </c>
      <c r="C86" s="14">
        <f t="shared" ca="1" si="3"/>
        <v>195.5270161481194</v>
      </c>
      <c r="D86" s="15">
        <f t="shared" ca="1" si="2"/>
        <v>445.14524613386783</v>
      </c>
      <c r="E86" s="14">
        <f t="shared" ca="1" si="1"/>
        <v>1285.9770161481194</v>
      </c>
    </row>
    <row r="87" spans="1:5" x14ac:dyDescent="0.25">
      <c r="A87">
        <f>+'VCRat Hydrograph'!A67</f>
        <v>1175</v>
      </c>
      <c r="B87">
        <f>+'VCRat Hydrograph'!B67</f>
        <v>1071.33</v>
      </c>
      <c r="C87" s="14">
        <f t="shared" ca="1" si="3"/>
        <v>185.42116337248143</v>
      </c>
      <c r="D87" s="15">
        <f t="shared" ca="1" si="2"/>
        <v>423.27575502288977</v>
      </c>
      <c r="E87" s="14">
        <f t="shared" ca="1" si="1"/>
        <v>1256.7511633724814</v>
      </c>
    </row>
    <row r="88" spans="1:5" x14ac:dyDescent="0.25">
      <c r="A88">
        <f>+'VCRat Hydrograph'!A68</f>
        <v>1176</v>
      </c>
      <c r="B88">
        <f>+'VCRat Hydrograph'!B68</f>
        <v>1051.21</v>
      </c>
      <c r="C88" s="14">
        <f t="shared" ca="1" si="3"/>
        <v>175.16928331247576</v>
      </c>
      <c r="D88" s="15">
        <f t="shared" ca="1" si="2"/>
        <v>400.65605187217471</v>
      </c>
      <c r="E88" s="14">
        <f t="shared" ca="1" si="1"/>
        <v>1226.3792833124758</v>
      </c>
    </row>
    <row r="89" spans="1:5" x14ac:dyDescent="0.25">
      <c r="A89">
        <f>+'VCRat Hydrograph'!A69</f>
        <v>1177</v>
      </c>
      <c r="B89">
        <f>+'VCRat Hydrograph'!B69</f>
        <v>1030.42</v>
      </c>
      <c r="C89" s="14">
        <f t="shared" ca="1" si="3"/>
        <v>164.98039571664322</v>
      </c>
      <c r="D89" s="15">
        <f t="shared" ca="1" si="2"/>
        <v>377.9440878101322</v>
      </c>
      <c r="E89" s="14">
        <f t="shared" ca="1" si="1"/>
        <v>1195.4003957166433</v>
      </c>
    </row>
    <row r="90" spans="1:5" x14ac:dyDescent="0.25">
      <c r="A90">
        <f>+'VCRat Hydrograph'!A70</f>
        <v>1178</v>
      </c>
      <c r="B90">
        <f>+'VCRat Hydrograph'!B70</f>
        <v>1009.27</v>
      </c>
      <c r="C90" s="14">
        <f t="shared" ca="1" si="3"/>
        <v>155.0285178928201</v>
      </c>
      <c r="D90" s="15">
        <f t="shared" ca="1" si="2"/>
        <v>355.56545956607039</v>
      </c>
      <c r="E90" s="14">
        <f t="shared" ca="1" si="1"/>
        <v>1164.2985178928202</v>
      </c>
    </row>
    <row r="91" spans="1:5" x14ac:dyDescent="0.25">
      <c r="A91">
        <f>+'VCRat Hydrograph'!A71</f>
        <v>1179</v>
      </c>
      <c r="B91">
        <f>+'VCRat Hydrograph'!B71</f>
        <v>988.05</v>
      </c>
      <c r="C91" s="14">
        <f t="shared" ref="C91:C122" ca="1" si="4">+B$23*B91^3</f>
        <v>145.45420124247897</v>
      </c>
      <c r="D91" s="15">
        <f t="shared" ca="1" si="2"/>
        <v>333.86968792811012</v>
      </c>
      <c r="E91" s="14">
        <f t="shared" ca="1" si="1"/>
        <v>1133.504201242479</v>
      </c>
    </row>
    <row r="92" spans="1:5" x14ac:dyDescent="0.25">
      <c r="A92">
        <f>+'VCRat Hydrograph'!A72</f>
        <v>1180</v>
      </c>
      <c r="B92">
        <f>+'VCRat Hydrograph'!B72</f>
        <v>967.28</v>
      </c>
      <c r="C92" s="14">
        <f t="shared" ca="1" si="4"/>
        <v>136.47280776979565</v>
      </c>
      <c r="D92" s="15">
        <f t="shared" ca="1" si="2"/>
        <v>313.25223223586073</v>
      </c>
      <c r="E92" s="14">
        <f t="shared" ref="E92:E155" ca="1" si="5">+B92+C92</f>
        <v>1103.7528077697957</v>
      </c>
    </row>
    <row r="93" spans="1:5" x14ac:dyDescent="0.25">
      <c r="A93">
        <f>+'VCRat Hydrograph'!A73</f>
        <v>1181</v>
      </c>
      <c r="B93">
        <f>+'VCRat Hydrograph'!B73</f>
        <v>947.54</v>
      </c>
      <c r="C93" s="14">
        <f t="shared" ca="1" si="4"/>
        <v>128.28685548592236</v>
      </c>
      <c r="D93" s="15">
        <f t="shared" ref="D93:D156" ca="1" si="6">+(C93+C92)/2*(A93-A92)*60/27</f>
        <v>294.17740361746445</v>
      </c>
      <c r="E93" s="14">
        <f t="shared" ca="1" si="5"/>
        <v>1075.8268554859224</v>
      </c>
    </row>
    <row r="94" spans="1:5" x14ac:dyDescent="0.25">
      <c r="A94">
        <f>+'VCRat Hydrograph'!A74</f>
        <v>1182</v>
      </c>
      <c r="B94">
        <f>+'VCRat Hydrograph'!B74</f>
        <v>928.7</v>
      </c>
      <c r="C94" s="14">
        <f t="shared" ca="1" si="4"/>
        <v>120.78578854079343</v>
      </c>
      <c r="D94" s="15">
        <f t="shared" ca="1" si="6"/>
        <v>276.74738225190646</v>
      </c>
      <c r="E94" s="14">
        <f t="shared" ca="1" si="5"/>
        <v>1049.4857885407935</v>
      </c>
    </row>
    <row r="95" spans="1:5" x14ac:dyDescent="0.25">
      <c r="A95">
        <f>+'VCRat Hydrograph'!A75</f>
        <v>1183</v>
      </c>
      <c r="B95">
        <f>+'VCRat Hydrograph'!B75</f>
        <v>911.22</v>
      </c>
      <c r="C95" s="14">
        <f t="shared" ca="1" si="4"/>
        <v>114.09306107653238</v>
      </c>
      <c r="D95" s="15">
        <f t="shared" ca="1" si="6"/>
        <v>260.9764995748065</v>
      </c>
      <c r="E95" s="14">
        <f t="shared" ca="1" si="5"/>
        <v>1025.3130610765324</v>
      </c>
    </row>
    <row r="96" spans="1:5" x14ac:dyDescent="0.25">
      <c r="A96">
        <f>+'VCRat Hydrograph'!A76</f>
        <v>1184</v>
      </c>
      <c r="B96">
        <f>+'VCRat Hydrograph'!B76</f>
        <v>895</v>
      </c>
      <c r="C96" s="14">
        <f t="shared" ca="1" si="4"/>
        <v>108.10819298068988</v>
      </c>
      <c r="D96" s="15">
        <f t="shared" ca="1" si="6"/>
        <v>246.8902822858025</v>
      </c>
      <c r="E96" s="14">
        <f t="shared" ca="1" si="5"/>
        <v>1003.1081929806899</v>
      </c>
    </row>
    <row r="97" spans="1:5" x14ac:dyDescent="0.25">
      <c r="A97">
        <f>+'VCRat Hydrograph'!A77</f>
        <v>1185</v>
      </c>
      <c r="B97">
        <f>+'VCRat Hydrograph'!B77</f>
        <v>879.86</v>
      </c>
      <c r="C97" s="14">
        <f t="shared" ca="1" si="4"/>
        <v>102.71413788379699</v>
      </c>
      <c r="D97" s="15">
        <f t="shared" ca="1" si="6"/>
        <v>234.24703429387429</v>
      </c>
      <c r="E97" s="14">
        <f t="shared" ca="1" si="5"/>
        <v>982.57413788379699</v>
      </c>
    </row>
    <row r="98" spans="1:5" x14ac:dyDescent="0.25">
      <c r="A98">
        <f>+'VCRat Hydrograph'!A78</f>
        <v>1186</v>
      </c>
      <c r="B98">
        <f>+'VCRat Hydrograph'!B78</f>
        <v>865.59</v>
      </c>
      <c r="C98" s="14">
        <f t="shared" ca="1" si="4"/>
        <v>97.797148848754546</v>
      </c>
      <c r="D98" s="15">
        <f t="shared" ca="1" si="6"/>
        <v>222.79031859172392</v>
      </c>
      <c r="E98" s="14">
        <f t="shared" ca="1" si="5"/>
        <v>963.38714884875458</v>
      </c>
    </row>
    <row r="99" spans="1:5" x14ac:dyDescent="0.25">
      <c r="A99">
        <f>+'VCRat Hydrograph'!A79</f>
        <v>1187</v>
      </c>
      <c r="B99">
        <f>+'VCRat Hydrograph'!B79</f>
        <v>852.21</v>
      </c>
      <c r="C99" s="14">
        <f t="shared" ca="1" si="4"/>
        <v>93.331743805353966</v>
      </c>
      <c r="D99" s="15">
        <f t="shared" ca="1" si="6"/>
        <v>212.36543628234281</v>
      </c>
      <c r="E99" s="14">
        <f t="shared" ca="1" si="5"/>
        <v>945.54174380535403</v>
      </c>
    </row>
    <row r="100" spans="1:5" x14ac:dyDescent="0.25">
      <c r="A100">
        <f>+'VCRat Hydrograph'!A80</f>
        <v>1188</v>
      </c>
      <c r="B100">
        <f>+'VCRat Hydrograph'!B80</f>
        <v>839.33</v>
      </c>
      <c r="C100" s="14">
        <f t="shared" ca="1" si="4"/>
        <v>89.163630023031303</v>
      </c>
      <c r="D100" s="15">
        <f t="shared" ca="1" si="6"/>
        <v>202.77263758709472</v>
      </c>
      <c r="E100" s="14">
        <f t="shared" ca="1" si="5"/>
        <v>928.4936300230313</v>
      </c>
    </row>
    <row r="101" spans="1:5" x14ac:dyDescent="0.25">
      <c r="A101">
        <f>+'VCRat Hydrograph'!A81</f>
        <v>1189</v>
      </c>
      <c r="B101">
        <f>+'VCRat Hydrograph'!B81</f>
        <v>826.76</v>
      </c>
      <c r="C101" s="14">
        <f t="shared" ca="1" si="4"/>
        <v>85.21732001489994</v>
      </c>
      <c r="D101" s="15">
        <f t="shared" ca="1" si="6"/>
        <v>193.75661115325696</v>
      </c>
      <c r="E101" s="14">
        <f t="shared" ca="1" si="5"/>
        <v>911.97732001489999</v>
      </c>
    </row>
    <row r="102" spans="1:5" x14ac:dyDescent="0.25">
      <c r="A102">
        <f>+'VCRat Hydrograph'!A82</f>
        <v>1190</v>
      </c>
      <c r="B102">
        <f>+'VCRat Hydrograph'!B82</f>
        <v>814.37</v>
      </c>
      <c r="C102" s="14">
        <f t="shared" ca="1" si="4"/>
        <v>81.443194909065241</v>
      </c>
      <c r="D102" s="15">
        <f t="shared" ca="1" si="6"/>
        <v>185.17834991551686</v>
      </c>
      <c r="E102" s="14">
        <f t="shared" ca="1" si="5"/>
        <v>895.81319490906526</v>
      </c>
    </row>
    <row r="103" spans="1:5" x14ac:dyDescent="0.25">
      <c r="A103">
        <f>+'VCRat Hydrograph'!A83</f>
        <v>1191</v>
      </c>
      <c r="B103">
        <f>+'VCRat Hydrograph'!B83</f>
        <v>801.92</v>
      </c>
      <c r="C103" s="14">
        <f t="shared" ca="1" si="4"/>
        <v>77.764724402163012</v>
      </c>
      <c r="D103" s="15">
        <f t="shared" ca="1" si="6"/>
        <v>176.89768812358693</v>
      </c>
      <c r="E103" s="14">
        <f t="shared" ca="1" si="5"/>
        <v>879.68472440216294</v>
      </c>
    </row>
    <row r="104" spans="1:5" x14ac:dyDescent="0.25">
      <c r="A104">
        <f>+'VCRat Hydrograph'!A84</f>
        <v>1192</v>
      </c>
      <c r="B104">
        <f>+'VCRat Hydrograph'!B84</f>
        <v>789.98</v>
      </c>
      <c r="C104" s="14">
        <f t="shared" ca="1" si="4"/>
        <v>74.342607810415686</v>
      </c>
      <c r="D104" s="15">
        <f t="shared" ca="1" si="6"/>
        <v>169.00814690286521</v>
      </c>
      <c r="E104" s="14">
        <f t="shared" ca="1" si="5"/>
        <v>864.32260781041566</v>
      </c>
    </row>
    <row r="105" spans="1:5" x14ac:dyDescent="0.25">
      <c r="A105">
        <f>+'VCRat Hydrograph'!A85</f>
        <v>1193</v>
      </c>
      <c r="B105">
        <f>+'VCRat Hydrograph'!B85</f>
        <v>778.33</v>
      </c>
      <c r="C105" s="14">
        <f t="shared" ca="1" si="4"/>
        <v>71.101835627079467</v>
      </c>
      <c r="D105" s="15">
        <f t="shared" ca="1" si="6"/>
        <v>161.60493715277241</v>
      </c>
      <c r="E105" s="14">
        <f t="shared" ca="1" si="5"/>
        <v>849.43183562707952</v>
      </c>
    </row>
    <row r="106" spans="1:5" x14ac:dyDescent="0.25">
      <c r="A106">
        <f>+'VCRat Hydrograph'!A86</f>
        <v>1194</v>
      </c>
      <c r="B106">
        <f>+'VCRat Hydrograph'!B86</f>
        <v>766.86</v>
      </c>
      <c r="C106" s="14">
        <f t="shared" ca="1" si="4"/>
        <v>68.004516617732307</v>
      </c>
      <c r="D106" s="15">
        <f t="shared" ca="1" si="6"/>
        <v>154.56261360534643</v>
      </c>
      <c r="E106" s="14">
        <f t="shared" ca="1" si="5"/>
        <v>834.86451661773231</v>
      </c>
    </row>
    <row r="107" spans="1:5" x14ac:dyDescent="0.25">
      <c r="A107">
        <f>+'VCRat Hydrograph'!A87</f>
        <v>1195</v>
      </c>
      <c r="B107">
        <f>+'VCRat Hydrograph'!B87</f>
        <v>755.81</v>
      </c>
      <c r="C107" s="14">
        <f t="shared" ca="1" si="4"/>
        <v>65.106957870102889</v>
      </c>
      <c r="D107" s="15">
        <f t="shared" ca="1" si="6"/>
        <v>147.9016383198169</v>
      </c>
      <c r="E107" s="14">
        <f t="shared" ca="1" si="5"/>
        <v>820.91695787010281</v>
      </c>
    </row>
    <row r="108" spans="1:5" x14ac:dyDescent="0.25">
      <c r="A108">
        <f>+'VCRat Hydrograph'!A88</f>
        <v>1196</v>
      </c>
      <c r="B108">
        <f>+'VCRat Hydrograph'!B88</f>
        <v>745.39</v>
      </c>
      <c r="C108" s="14">
        <f t="shared" ca="1" si="4"/>
        <v>62.451113815106005</v>
      </c>
      <c r="D108" s="15">
        <f t="shared" ca="1" si="6"/>
        <v>141.73119076134321</v>
      </c>
      <c r="E108" s="14">
        <f t="shared" ca="1" si="5"/>
        <v>807.84111381510604</v>
      </c>
    </row>
    <row r="109" spans="1:5" x14ac:dyDescent="0.25">
      <c r="A109">
        <f>+'VCRat Hydrograph'!A89</f>
        <v>1197</v>
      </c>
      <c r="B109">
        <f>+'VCRat Hydrograph'!B89</f>
        <v>735.64</v>
      </c>
      <c r="C109" s="14">
        <f t="shared" ca="1" si="4"/>
        <v>60.032372812657925</v>
      </c>
      <c r="D109" s="15">
        <f t="shared" ca="1" si="6"/>
        <v>136.09276291973771</v>
      </c>
      <c r="E109" s="14">
        <f t="shared" ca="1" si="5"/>
        <v>795.67237281265795</v>
      </c>
    </row>
    <row r="110" spans="1:5" x14ac:dyDescent="0.25">
      <c r="A110">
        <f>+'VCRat Hydrograph'!A90</f>
        <v>1198</v>
      </c>
      <c r="B110">
        <f>+'VCRat Hydrograph'!B90</f>
        <v>726.25</v>
      </c>
      <c r="C110" s="14">
        <f t="shared" ca="1" si="4"/>
        <v>57.76276027877465</v>
      </c>
      <c r="D110" s="15">
        <f t="shared" ca="1" si="6"/>
        <v>130.88348121270286</v>
      </c>
      <c r="E110" s="14">
        <f t="shared" ca="1" si="5"/>
        <v>784.01276027877464</v>
      </c>
    </row>
    <row r="111" spans="1:5" x14ac:dyDescent="0.25">
      <c r="A111">
        <f>+'VCRat Hydrograph'!A91</f>
        <v>1199</v>
      </c>
      <c r="B111">
        <f>+'VCRat Hydrograph'!B91</f>
        <v>717.12</v>
      </c>
      <c r="C111" s="14">
        <f t="shared" ca="1" si="4"/>
        <v>55.611550892353584</v>
      </c>
      <c r="D111" s="15">
        <f t="shared" ca="1" si="6"/>
        <v>125.97145685680914</v>
      </c>
      <c r="E111" s="14">
        <f t="shared" ca="1" si="5"/>
        <v>772.73155089235354</v>
      </c>
    </row>
    <row r="112" spans="1:5" x14ac:dyDescent="0.25">
      <c r="A112">
        <f>+'VCRat Hydrograph'!A92</f>
        <v>1200</v>
      </c>
      <c r="B112">
        <f>+'VCRat Hydrograph'!B92</f>
        <v>708.11</v>
      </c>
      <c r="C112" s="14">
        <f t="shared" ca="1" si="4"/>
        <v>53.541641892637799</v>
      </c>
      <c r="D112" s="15">
        <f t="shared" ca="1" si="6"/>
        <v>121.28132531665707</v>
      </c>
      <c r="E112" s="14">
        <f t="shared" ca="1" si="5"/>
        <v>761.65164189263783</v>
      </c>
    </row>
    <row r="113" spans="1:5" x14ac:dyDescent="0.25">
      <c r="A113">
        <f>+'VCRat Hydrograph'!A93</f>
        <v>1201</v>
      </c>
      <c r="B113">
        <f>+'VCRat Hydrograph'!B93</f>
        <v>699.35</v>
      </c>
      <c r="C113" s="14">
        <f t="shared" ca="1" si="4"/>
        <v>51.57903824452378</v>
      </c>
      <c r="D113" s="15">
        <f t="shared" ca="1" si="6"/>
        <v>116.80075570795731</v>
      </c>
      <c r="E113" s="14">
        <f t="shared" ca="1" si="5"/>
        <v>750.92903824452378</v>
      </c>
    </row>
    <row r="114" spans="1:5" x14ac:dyDescent="0.25">
      <c r="A114">
        <f>+'VCRat Hydrograph'!A94</f>
        <v>1202</v>
      </c>
      <c r="B114">
        <f>+'VCRat Hydrograph'!B94</f>
        <v>691.15</v>
      </c>
      <c r="C114" s="14">
        <f t="shared" ca="1" si="4"/>
        <v>49.785908813325051</v>
      </c>
      <c r="D114" s="15">
        <f t="shared" ca="1" si="6"/>
        <v>112.62771895316537</v>
      </c>
      <c r="E114" s="14">
        <f t="shared" ca="1" si="5"/>
        <v>740.935908813325</v>
      </c>
    </row>
    <row r="115" spans="1:5" x14ac:dyDescent="0.25">
      <c r="A115">
        <f>+'VCRat Hydrograph'!A95</f>
        <v>1203</v>
      </c>
      <c r="B115">
        <f>+'VCRat Hydrograph'!B95</f>
        <v>683.01</v>
      </c>
      <c r="C115" s="14">
        <f t="shared" ca="1" si="4"/>
        <v>48.047488229998038</v>
      </c>
      <c r="D115" s="15">
        <f t="shared" ca="1" si="6"/>
        <v>108.7037744925812</v>
      </c>
      <c r="E115" s="14">
        <f t="shared" ca="1" si="5"/>
        <v>731.05748822999806</v>
      </c>
    </row>
    <row r="116" spans="1:5" x14ac:dyDescent="0.25">
      <c r="A116">
        <f>+'VCRat Hydrograph'!A96</f>
        <v>1204</v>
      </c>
      <c r="B116">
        <f>+'VCRat Hydrograph'!B96</f>
        <v>674.88</v>
      </c>
      <c r="C116" s="14">
        <f t="shared" ca="1" si="4"/>
        <v>46.352074559502121</v>
      </c>
      <c r="D116" s="15">
        <f t="shared" ca="1" si="6"/>
        <v>104.88840309944462</v>
      </c>
      <c r="E116" s="14">
        <f t="shared" ca="1" si="5"/>
        <v>721.23207455950217</v>
      </c>
    </row>
    <row r="117" spans="1:5" x14ac:dyDescent="0.25">
      <c r="A117">
        <f>+'VCRat Hydrograph'!A97</f>
        <v>1205</v>
      </c>
      <c r="B117">
        <f>+'VCRat Hydrograph'!B97</f>
        <v>666.94</v>
      </c>
      <c r="C117" s="14">
        <f t="shared" ca="1" si="4"/>
        <v>44.735242699018883</v>
      </c>
      <c r="D117" s="15">
        <f t="shared" ca="1" si="6"/>
        <v>101.20813028724557</v>
      </c>
      <c r="E117" s="14">
        <f t="shared" ca="1" si="5"/>
        <v>711.6752426990189</v>
      </c>
    </row>
    <row r="118" spans="1:5" x14ac:dyDescent="0.25">
      <c r="A118">
        <f>+'VCRat Hydrograph'!A98</f>
        <v>1206</v>
      </c>
      <c r="B118">
        <f>+'VCRat Hydrograph'!B98</f>
        <v>659.15</v>
      </c>
      <c r="C118" s="14">
        <f t="shared" ca="1" si="4"/>
        <v>43.185929505978081</v>
      </c>
      <c r="D118" s="15">
        <f t="shared" ca="1" si="6"/>
        <v>97.690191338885512</v>
      </c>
      <c r="E118" s="14">
        <f t="shared" ca="1" si="5"/>
        <v>702.33592950597802</v>
      </c>
    </row>
    <row r="119" spans="1:5" x14ac:dyDescent="0.25">
      <c r="A119">
        <f>+'VCRat Hydrograph'!A99</f>
        <v>1207</v>
      </c>
      <c r="B119">
        <f>+'VCRat Hydrograph'!B99</f>
        <v>651.37</v>
      </c>
      <c r="C119" s="14">
        <f t="shared" ca="1" si="4"/>
        <v>41.674726631969087</v>
      </c>
      <c r="D119" s="15">
        <f t="shared" ca="1" si="6"/>
        <v>94.289617931052391</v>
      </c>
      <c r="E119" s="14">
        <f t="shared" ca="1" si="5"/>
        <v>693.04472663196907</v>
      </c>
    </row>
    <row r="120" spans="1:5" x14ac:dyDescent="0.25">
      <c r="A120">
        <f>+'VCRat Hydrograph'!A100</f>
        <v>1208</v>
      </c>
      <c r="B120">
        <f>+'VCRat Hydrograph'!B100</f>
        <v>643.64</v>
      </c>
      <c r="C120" s="14">
        <f t="shared" ca="1" si="4"/>
        <v>40.208565637092072</v>
      </c>
      <c r="D120" s="15">
        <f t="shared" ca="1" si="6"/>
        <v>90.981435854512384</v>
      </c>
      <c r="E120" s="14">
        <f t="shared" ca="1" si="5"/>
        <v>683.84856563709207</v>
      </c>
    </row>
    <row r="121" spans="1:5" x14ac:dyDescent="0.25">
      <c r="A121">
        <f>+'VCRat Hydrograph'!A101</f>
        <v>1209</v>
      </c>
      <c r="B121">
        <f>+'VCRat Hydrograph'!B101</f>
        <v>635.91999999999996</v>
      </c>
      <c r="C121" s="14">
        <f t="shared" ca="1" si="4"/>
        <v>38.779031120343546</v>
      </c>
      <c r="D121" s="15">
        <f t="shared" ca="1" si="6"/>
        <v>87.763996397150706</v>
      </c>
      <c r="E121" s="14">
        <f t="shared" ca="1" si="5"/>
        <v>674.69903112034353</v>
      </c>
    </row>
    <row r="122" spans="1:5" x14ac:dyDescent="0.25">
      <c r="A122">
        <f>+'VCRat Hydrograph'!A102</f>
        <v>1210</v>
      </c>
      <c r="B122">
        <f>+'VCRat Hydrograph'!B102</f>
        <v>628.37</v>
      </c>
      <c r="C122" s="14">
        <f t="shared" ca="1" si="4"/>
        <v>37.414145414461437</v>
      </c>
      <c r="D122" s="15">
        <f t="shared" ca="1" si="6"/>
        <v>84.659085038672217</v>
      </c>
      <c r="E122" s="14">
        <f t="shared" ca="1" si="5"/>
        <v>665.78414541446148</v>
      </c>
    </row>
    <row r="123" spans="1:5" x14ac:dyDescent="0.25">
      <c r="A123">
        <f>+'VCRat Hydrograph'!A103</f>
        <v>1211</v>
      </c>
      <c r="B123">
        <f>+'VCRat Hydrograph'!B103</f>
        <v>620.92999999999995</v>
      </c>
      <c r="C123" s="14">
        <f t="shared" ref="C123:C154" ca="1" si="7">+B$23*B123^3</f>
        <v>36.100850340247582</v>
      </c>
      <c r="D123" s="15">
        <f t="shared" ca="1" si="6"/>
        <v>81.68332861634336</v>
      </c>
      <c r="E123" s="14">
        <f t="shared" ca="1" si="5"/>
        <v>657.03085034024753</v>
      </c>
    </row>
    <row r="124" spans="1:5" x14ac:dyDescent="0.25">
      <c r="A124">
        <f>+'VCRat Hydrograph'!A104</f>
        <v>1212</v>
      </c>
      <c r="B124">
        <f>+'VCRat Hydrograph'!B104</f>
        <v>613.59</v>
      </c>
      <c r="C124" s="14">
        <f t="shared" ca="1" si="7"/>
        <v>34.835682326682317</v>
      </c>
      <c r="D124" s="15">
        <f t="shared" ca="1" si="6"/>
        <v>78.818369629922117</v>
      </c>
      <c r="E124" s="14">
        <f t="shared" ca="1" si="5"/>
        <v>648.42568232668236</v>
      </c>
    </row>
    <row r="125" spans="1:5" x14ac:dyDescent="0.25">
      <c r="A125">
        <f>+'VCRat Hydrograph'!A105</f>
        <v>1213</v>
      </c>
      <c r="B125">
        <f>+'VCRat Hydrograph'!B105</f>
        <v>606.23</v>
      </c>
      <c r="C125" s="14">
        <f t="shared" ca="1" si="7"/>
        <v>33.597098657266429</v>
      </c>
      <c r="D125" s="15">
        <f t="shared" ca="1" si="6"/>
        <v>76.03642331549861</v>
      </c>
      <c r="E125" s="14">
        <f t="shared" ca="1" si="5"/>
        <v>639.82709865726645</v>
      </c>
    </row>
    <row r="126" spans="1:5" x14ac:dyDescent="0.25">
      <c r="A126">
        <f>+'VCRat Hydrograph'!A106</f>
        <v>1214</v>
      </c>
      <c r="B126">
        <f>+'VCRat Hydrograph'!B106</f>
        <v>599.07000000000005</v>
      </c>
      <c r="C126" s="14">
        <f t="shared" ca="1" si="7"/>
        <v>32.420687297247646</v>
      </c>
      <c r="D126" s="15">
        <f t="shared" ca="1" si="6"/>
        <v>73.353095505015631</v>
      </c>
      <c r="E126" s="14">
        <f t="shared" ca="1" si="5"/>
        <v>631.49068729724775</v>
      </c>
    </row>
    <row r="127" spans="1:5" x14ac:dyDescent="0.25">
      <c r="A127">
        <f>+'VCRat Hydrograph'!A107</f>
        <v>1215</v>
      </c>
      <c r="B127">
        <f>+'VCRat Hydrograph'!B107</f>
        <v>592.11</v>
      </c>
      <c r="C127" s="14">
        <f t="shared" ca="1" si="7"/>
        <v>31.303773300338719</v>
      </c>
      <c r="D127" s="15">
        <f t="shared" ca="1" si="6"/>
        <v>70.804956219540401</v>
      </c>
      <c r="E127" s="14">
        <f t="shared" ca="1" si="5"/>
        <v>623.41377330033879</v>
      </c>
    </row>
    <row r="128" spans="1:5" x14ac:dyDescent="0.25">
      <c r="A128">
        <f>+'VCRat Hydrograph'!A108</f>
        <v>1216</v>
      </c>
      <c r="B128">
        <f>+'VCRat Hydrograph'!B108</f>
        <v>585.34</v>
      </c>
      <c r="C128" s="14">
        <f t="shared" ca="1" si="7"/>
        <v>30.242250887615111</v>
      </c>
      <c r="D128" s="15">
        <f t="shared" ca="1" si="6"/>
        <v>68.384471319948702</v>
      </c>
      <c r="E128" s="14">
        <f t="shared" ca="1" si="5"/>
        <v>615.58225088761515</v>
      </c>
    </row>
    <row r="129" spans="1:5" x14ac:dyDescent="0.25">
      <c r="A129">
        <f>+'VCRat Hydrograph'!A109</f>
        <v>1217</v>
      </c>
      <c r="B129">
        <f>+'VCRat Hydrograph'!B109</f>
        <v>578.64</v>
      </c>
      <c r="C129" s="14">
        <f t="shared" ca="1" si="7"/>
        <v>29.215603276141202</v>
      </c>
      <c r="D129" s="15">
        <f t="shared" ca="1" si="6"/>
        <v>66.064282404173682</v>
      </c>
      <c r="E129" s="14">
        <f t="shared" ca="1" si="5"/>
        <v>607.85560327614121</v>
      </c>
    </row>
    <row r="130" spans="1:5" x14ac:dyDescent="0.25">
      <c r="A130">
        <f>+'VCRat Hydrograph'!A110</f>
        <v>1218</v>
      </c>
      <c r="B130">
        <f>+'VCRat Hydrograph'!B110</f>
        <v>572.21</v>
      </c>
      <c r="C130" s="14">
        <f t="shared" ca="1" si="7"/>
        <v>28.252431602548668</v>
      </c>
      <c r="D130" s="15">
        <f t="shared" ca="1" si="6"/>
        <v>63.853372087433186</v>
      </c>
      <c r="E130" s="14">
        <f t="shared" ca="1" si="5"/>
        <v>600.46243160254869</v>
      </c>
    </row>
    <row r="131" spans="1:5" x14ac:dyDescent="0.25">
      <c r="A131">
        <f>+'VCRat Hydrograph'!A111</f>
        <v>1219</v>
      </c>
      <c r="B131">
        <f>+'VCRat Hydrograph'!B111</f>
        <v>566.04999999999995</v>
      </c>
      <c r="C131" s="14">
        <f t="shared" ca="1" si="7"/>
        <v>27.349783099187341</v>
      </c>
      <c r="D131" s="15">
        <f t="shared" ca="1" si="6"/>
        <v>61.780238557484459</v>
      </c>
      <c r="E131" s="14">
        <f t="shared" ca="1" si="5"/>
        <v>593.39978309918729</v>
      </c>
    </row>
    <row r="132" spans="1:5" x14ac:dyDescent="0.25">
      <c r="A132">
        <f>+'VCRat Hydrograph'!A112</f>
        <v>1220</v>
      </c>
      <c r="B132">
        <f>+'VCRat Hydrograph'!B112</f>
        <v>560.38</v>
      </c>
      <c r="C132" s="14">
        <f t="shared" ca="1" si="7"/>
        <v>26.536117585426165</v>
      </c>
      <c r="D132" s="15">
        <f t="shared" ca="1" si="6"/>
        <v>59.87322298290389</v>
      </c>
      <c r="E132" s="14">
        <f t="shared" ca="1" si="5"/>
        <v>586.91611758542615</v>
      </c>
    </row>
    <row r="133" spans="1:5" x14ac:dyDescent="0.25">
      <c r="A133">
        <f>+'VCRat Hydrograph'!A113</f>
        <v>1221</v>
      </c>
      <c r="B133">
        <f>+'VCRat Hydrograph'!B113</f>
        <v>554.72</v>
      </c>
      <c r="C133" s="14">
        <f t="shared" ca="1" si="7"/>
        <v>25.740144179061929</v>
      </c>
      <c r="D133" s="15">
        <f t="shared" ca="1" si="6"/>
        <v>58.08473529387566</v>
      </c>
      <c r="E133" s="14">
        <f t="shared" ca="1" si="5"/>
        <v>580.4601441790619</v>
      </c>
    </row>
    <row r="134" spans="1:5" x14ac:dyDescent="0.25">
      <c r="A134">
        <f>+'VCRat Hydrograph'!A114</f>
        <v>1222</v>
      </c>
      <c r="B134">
        <f>+'VCRat Hydrograph'!B114</f>
        <v>549.1</v>
      </c>
      <c r="C134" s="14">
        <f t="shared" ca="1" si="7"/>
        <v>24.965704936826711</v>
      </c>
      <c r="D134" s="15">
        <f t="shared" ca="1" si="6"/>
        <v>56.339832350987372</v>
      </c>
      <c r="E134" s="14">
        <f t="shared" ca="1" si="5"/>
        <v>574.06570493682671</v>
      </c>
    </row>
    <row r="135" spans="1:5" x14ac:dyDescent="0.25">
      <c r="A135">
        <f>+'VCRat Hydrograph'!A115</f>
        <v>1223</v>
      </c>
      <c r="B135">
        <f>+'VCRat Hydrograph'!B115</f>
        <v>543.58000000000004</v>
      </c>
      <c r="C135" s="14">
        <f t="shared" ca="1" si="7"/>
        <v>24.220321864234901</v>
      </c>
      <c r="D135" s="15">
        <f t="shared" ca="1" si="6"/>
        <v>54.651140890068461</v>
      </c>
      <c r="E135" s="14">
        <f t="shared" ca="1" si="5"/>
        <v>567.80032186423489</v>
      </c>
    </row>
    <row r="136" spans="1:5" x14ac:dyDescent="0.25">
      <c r="A136">
        <f>+'VCRat Hydrograph'!A116</f>
        <v>1224</v>
      </c>
      <c r="B136">
        <f>+'VCRat Hydrograph'!B116</f>
        <v>538.15</v>
      </c>
      <c r="C136" s="14">
        <f t="shared" ca="1" si="7"/>
        <v>23.501713957100417</v>
      </c>
      <c r="D136" s="15">
        <f t="shared" ca="1" si="6"/>
        <v>53.024484245928129</v>
      </c>
      <c r="E136" s="14">
        <f t="shared" ca="1" si="5"/>
        <v>561.65171395710036</v>
      </c>
    </row>
    <row r="137" spans="1:5" x14ac:dyDescent="0.25">
      <c r="A137">
        <f>+'VCRat Hydrograph'!A117</f>
        <v>1225</v>
      </c>
      <c r="B137">
        <f>+'VCRat Hydrograph'!B117</f>
        <v>532.51</v>
      </c>
      <c r="C137" s="14">
        <f t="shared" ca="1" si="7"/>
        <v>22.770512510163059</v>
      </c>
      <c r="D137" s="15">
        <f t="shared" ca="1" si="6"/>
        <v>51.413584963626086</v>
      </c>
      <c r="E137" s="14">
        <f t="shared" ca="1" si="5"/>
        <v>555.28051251016302</v>
      </c>
    </row>
    <row r="138" spans="1:5" x14ac:dyDescent="0.25">
      <c r="A138">
        <f>+'VCRat Hydrograph'!A118</f>
        <v>1226</v>
      </c>
      <c r="B138">
        <f>+'VCRat Hydrograph'!B118</f>
        <v>526.65</v>
      </c>
      <c r="C138" s="14">
        <f t="shared" ca="1" si="7"/>
        <v>22.027021100773489</v>
      </c>
      <c r="D138" s="15">
        <f t="shared" ca="1" si="6"/>
        <v>49.775037345485053</v>
      </c>
      <c r="E138" s="14">
        <f t="shared" ca="1" si="5"/>
        <v>548.67702110077346</v>
      </c>
    </row>
    <row r="139" spans="1:5" x14ac:dyDescent="0.25">
      <c r="A139">
        <f>+'VCRat Hydrograph'!A119</f>
        <v>1227</v>
      </c>
      <c r="B139">
        <f>+'VCRat Hydrograph'!B119</f>
        <v>520.5</v>
      </c>
      <c r="C139" s="14">
        <f t="shared" ca="1" si="7"/>
        <v>21.264330017682436</v>
      </c>
      <c r="D139" s="15">
        <f t="shared" ca="1" si="6"/>
        <v>48.101501242728801</v>
      </c>
      <c r="E139" s="14">
        <f t="shared" ca="1" si="5"/>
        <v>541.76433001768248</v>
      </c>
    </row>
    <row r="140" spans="1:5" x14ac:dyDescent="0.25">
      <c r="A140">
        <f>+'VCRat Hydrograph'!A120</f>
        <v>1228</v>
      </c>
      <c r="B140">
        <f>+'VCRat Hydrograph'!B120</f>
        <v>513.95000000000005</v>
      </c>
      <c r="C140" s="14">
        <f t="shared" ca="1" si="7"/>
        <v>20.471615380254949</v>
      </c>
      <c r="D140" s="15">
        <f t="shared" ca="1" si="6"/>
        <v>46.373272664374873</v>
      </c>
      <c r="E140" s="14">
        <f t="shared" ca="1" si="5"/>
        <v>534.42161538025505</v>
      </c>
    </row>
    <row r="141" spans="1:5" x14ac:dyDescent="0.25">
      <c r="A141">
        <f>+'VCRat Hydrograph'!A121</f>
        <v>1229</v>
      </c>
      <c r="B141">
        <f>+'VCRat Hydrograph'!B121</f>
        <v>507.25</v>
      </c>
      <c r="C141" s="14">
        <f t="shared" ca="1" si="7"/>
        <v>19.681385564028957</v>
      </c>
      <c r="D141" s="15">
        <f t="shared" ca="1" si="6"/>
        <v>44.61444549364878</v>
      </c>
      <c r="E141" s="14">
        <f t="shared" ca="1" si="5"/>
        <v>526.93138556402891</v>
      </c>
    </row>
    <row r="142" spans="1:5" x14ac:dyDescent="0.25">
      <c r="A142">
        <f>+'VCRat Hydrograph'!A122</f>
        <v>1230</v>
      </c>
      <c r="B142">
        <f>+'VCRat Hydrograph'!B122</f>
        <v>500.67</v>
      </c>
      <c r="C142" s="14">
        <f t="shared" ca="1" si="7"/>
        <v>18.925362656646062</v>
      </c>
      <c r="D142" s="15">
        <f t="shared" ca="1" si="6"/>
        <v>42.896386911861129</v>
      </c>
      <c r="E142" s="14">
        <f t="shared" ca="1" si="5"/>
        <v>519.5953626566461</v>
      </c>
    </row>
    <row r="143" spans="1:5" x14ac:dyDescent="0.25">
      <c r="A143">
        <f>+'VCRat Hydrograph'!A123</f>
        <v>1231</v>
      </c>
      <c r="B143">
        <f>+'VCRat Hydrograph'!B123</f>
        <v>494.7</v>
      </c>
      <c r="C143" s="14">
        <f t="shared" ca="1" si="7"/>
        <v>18.256403814143557</v>
      </c>
      <c r="D143" s="15">
        <f t="shared" ca="1" si="6"/>
        <v>41.313073856432908</v>
      </c>
      <c r="E143" s="14">
        <f t="shared" ca="1" si="5"/>
        <v>512.95640381414353</v>
      </c>
    </row>
    <row r="144" spans="1:5" x14ac:dyDescent="0.25">
      <c r="A144">
        <f>+'VCRat Hydrograph'!A124</f>
        <v>1232</v>
      </c>
      <c r="B144">
        <f>+'VCRat Hydrograph'!B124</f>
        <v>489.19</v>
      </c>
      <c r="C144" s="14">
        <f t="shared" ca="1" si="7"/>
        <v>17.653150109354492</v>
      </c>
      <c r="D144" s="15">
        <f t="shared" ca="1" si="6"/>
        <v>39.899504359442282</v>
      </c>
      <c r="E144" s="14">
        <f t="shared" ca="1" si="5"/>
        <v>506.8431501093545</v>
      </c>
    </row>
    <row r="145" spans="1:5" x14ac:dyDescent="0.25">
      <c r="A145">
        <f>+'VCRat Hydrograph'!A125</f>
        <v>1233</v>
      </c>
      <c r="B145">
        <f>+'VCRat Hydrograph'!B125</f>
        <v>483.9</v>
      </c>
      <c r="C145" s="14">
        <f t="shared" ca="1" si="7"/>
        <v>17.086628167619011</v>
      </c>
      <c r="D145" s="15">
        <f t="shared" ca="1" si="6"/>
        <v>38.599753641081669</v>
      </c>
      <c r="E145" s="14">
        <f t="shared" ca="1" si="5"/>
        <v>500.98662816761896</v>
      </c>
    </row>
    <row r="146" spans="1:5" x14ac:dyDescent="0.25">
      <c r="A146">
        <f>+'VCRat Hydrograph'!A126</f>
        <v>1234</v>
      </c>
      <c r="B146">
        <f>+'VCRat Hydrograph'!B126</f>
        <v>478.77</v>
      </c>
      <c r="C146" s="14">
        <f t="shared" ca="1" si="7"/>
        <v>16.548944162198001</v>
      </c>
      <c r="D146" s="15">
        <f t="shared" ca="1" si="6"/>
        <v>37.372858144241121</v>
      </c>
      <c r="E146" s="14">
        <f t="shared" ca="1" si="5"/>
        <v>495.31894416219797</v>
      </c>
    </row>
    <row r="147" spans="1:5" x14ac:dyDescent="0.25">
      <c r="A147">
        <f>+'VCRat Hydrograph'!A127</f>
        <v>1235</v>
      </c>
      <c r="B147">
        <f>+'VCRat Hydrograph'!B127</f>
        <v>473.81</v>
      </c>
      <c r="C147" s="14">
        <f t="shared" ca="1" si="7"/>
        <v>16.03991896014902</v>
      </c>
      <c r="D147" s="15">
        <f t="shared" ca="1" si="6"/>
        <v>36.209847913718917</v>
      </c>
      <c r="E147" s="14">
        <f t="shared" ca="1" si="5"/>
        <v>489.84991896014901</v>
      </c>
    </row>
    <row r="148" spans="1:5" x14ac:dyDescent="0.25">
      <c r="A148">
        <f>+'VCRat Hydrograph'!A128</f>
        <v>1236</v>
      </c>
      <c r="B148">
        <f>+'VCRat Hydrograph'!B128</f>
        <v>468.88</v>
      </c>
      <c r="C148" s="14">
        <f t="shared" ca="1" si="7"/>
        <v>15.544423768382508</v>
      </c>
      <c r="D148" s="15">
        <f t="shared" ca="1" si="6"/>
        <v>35.093714142812807</v>
      </c>
      <c r="E148" s="14">
        <f t="shared" ca="1" si="5"/>
        <v>484.4244237683825</v>
      </c>
    </row>
    <row r="149" spans="1:5" x14ac:dyDescent="0.25">
      <c r="A149">
        <f>+'VCRat Hydrograph'!A129</f>
        <v>1237</v>
      </c>
      <c r="B149">
        <f>+'VCRat Hydrograph'!B129</f>
        <v>464.16</v>
      </c>
      <c r="C149" s="14">
        <f t="shared" ca="1" si="7"/>
        <v>15.079697743185427</v>
      </c>
      <c r="D149" s="15">
        <f t="shared" ca="1" si="6"/>
        <v>34.026801679519927</v>
      </c>
      <c r="E149" s="14">
        <f t="shared" ca="1" si="5"/>
        <v>479.23969774318545</v>
      </c>
    </row>
    <row r="150" spans="1:5" x14ac:dyDescent="0.25">
      <c r="A150">
        <f>+'VCRat Hydrograph'!A130</f>
        <v>1238</v>
      </c>
      <c r="B150">
        <f>+'VCRat Hydrograph'!B130</f>
        <v>459.62</v>
      </c>
      <c r="C150" s="14">
        <f t="shared" ca="1" si="7"/>
        <v>14.641523115866143</v>
      </c>
      <c r="D150" s="15">
        <f t="shared" ca="1" si="6"/>
        <v>33.023578732279525</v>
      </c>
      <c r="E150" s="14">
        <f t="shared" ca="1" si="5"/>
        <v>474.26152311586617</v>
      </c>
    </row>
    <row r="151" spans="1:5" x14ac:dyDescent="0.25">
      <c r="A151">
        <f>+'VCRat Hydrograph'!A131</f>
        <v>1239</v>
      </c>
      <c r="B151">
        <f>+'VCRat Hydrograph'!B131</f>
        <v>455.13</v>
      </c>
      <c r="C151" s="14">
        <f t="shared" ca="1" si="7"/>
        <v>14.216604820307232</v>
      </c>
      <c r="D151" s="15">
        <f t="shared" ca="1" si="6"/>
        <v>32.064586595748196</v>
      </c>
      <c r="E151" s="14">
        <f t="shared" ca="1" si="5"/>
        <v>469.34660482030722</v>
      </c>
    </row>
    <row r="152" spans="1:5" x14ac:dyDescent="0.25">
      <c r="A152">
        <f>+'VCRat Hydrograph'!A132</f>
        <v>1240</v>
      </c>
      <c r="B152">
        <f>+'VCRat Hydrograph'!B132</f>
        <v>450.68</v>
      </c>
      <c r="C152" s="14">
        <f t="shared" ca="1" si="7"/>
        <v>13.8036633570734</v>
      </c>
      <c r="D152" s="15">
        <f t="shared" ca="1" si="6"/>
        <v>31.133631308200705</v>
      </c>
      <c r="E152" s="14">
        <f t="shared" ca="1" si="5"/>
        <v>464.4836633570734</v>
      </c>
    </row>
    <row r="153" spans="1:5" x14ac:dyDescent="0.25">
      <c r="A153">
        <f>+'VCRat Hydrograph'!A133</f>
        <v>1241</v>
      </c>
      <c r="B153">
        <f>+'VCRat Hydrograph'!B133</f>
        <v>446.29</v>
      </c>
      <c r="C153" s="14">
        <f t="shared" ca="1" si="7"/>
        <v>13.404202168998735</v>
      </c>
      <c r="D153" s="15">
        <f t="shared" ca="1" si="6"/>
        <v>30.230961695635706</v>
      </c>
      <c r="E153" s="14">
        <f t="shared" ca="1" si="5"/>
        <v>459.69420216899874</v>
      </c>
    </row>
    <row r="154" spans="1:5" x14ac:dyDescent="0.25">
      <c r="A154">
        <f>+'VCRat Hydrograph'!A134</f>
        <v>1242</v>
      </c>
      <c r="B154">
        <f>+'VCRat Hydrograph'!B134</f>
        <v>441.93</v>
      </c>
      <c r="C154" s="14">
        <f t="shared" ca="1" si="7"/>
        <v>13.01517329252928</v>
      </c>
      <c r="D154" s="15">
        <f t="shared" ca="1" si="6"/>
        <v>29.354861623920012</v>
      </c>
      <c r="E154" s="14">
        <f t="shared" ca="1" si="5"/>
        <v>454.94517329252926</v>
      </c>
    </row>
    <row r="155" spans="1:5" x14ac:dyDescent="0.25">
      <c r="A155">
        <f>+'VCRat Hydrograph'!A135</f>
        <v>1243</v>
      </c>
      <c r="B155">
        <f>+'VCRat Hydrograph'!B135</f>
        <v>437.63</v>
      </c>
      <c r="C155" s="14">
        <f t="shared" ref="C155:C186" ca="1" si="8">+B$23*B155^3</f>
        <v>12.63894311943552</v>
      </c>
      <c r="D155" s="15">
        <f t="shared" ca="1" si="6"/>
        <v>28.504573791071998</v>
      </c>
      <c r="E155" s="14">
        <f t="shared" ca="1" si="5"/>
        <v>450.26894311943551</v>
      </c>
    </row>
    <row r="156" spans="1:5" x14ac:dyDescent="0.25">
      <c r="A156">
        <f>+'VCRat Hydrograph'!A136</f>
        <v>1244</v>
      </c>
      <c r="B156">
        <f>+'VCRat Hydrograph'!B136</f>
        <v>433.38</v>
      </c>
      <c r="C156" s="14">
        <f t="shared" ca="1" si="8"/>
        <v>12.274282030423311</v>
      </c>
      <c r="D156" s="15">
        <f t="shared" ca="1" si="6"/>
        <v>27.681361277620926</v>
      </c>
      <c r="E156" s="14">
        <f t="shared" ref="E156:E219" ca="1" si="9">+B156+C156</f>
        <v>445.6542820304233</v>
      </c>
    </row>
    <row r="157" spans="1:5" x14ac:dyDescent="0.25">
      <c r="A157">
        <f>+'VCRat Hydrograph'!A137</f>
        <v>1245</v>
      </c>
      <c r="B157">
        <f>+'VCRat Hydrograph'!B137</f>
        <v>429.41</v>
      </c>
      <c r="C157" s="14">
        <f t="shared" ca="1" si="8"/>
        <v>11.940045016131934</v>
      </c>
      <c r="D157" s="15">
        <f t="shared" ref="D157:D220" ca="1" si="10">+(C157+C156)/2*(A157-A156)*60/27</f>
        <v>26.904807829505831</v>
      </c>
      <c r="E157" s="14">
        <f t="shared" ca="1" si="9"/>
        <v>441.35004501613196</v>
      </c>
    </row>
    <row r="158" spans="1:5" x14ac:dyDescent="0.25">
      <c r="A158">
        <f>+'VCRat Hydrograph'!A138</f>
        <v>1246</v>
      </c>
      <c r="B158">
        <f>+'VCRat Hydrograph'!B138</f>
        <v>425.42</v>
      </c>
      <c r="C158" s="14">
        <f t="shared" ca="1" si="8"/>
        <v>11.610293860957784</v>
      </c>
      <c r="D158" s="15">
        <f t="shared" ca="1" si="10"/>
        <v>26.167043196766354</v>
      </c>
      <c r="E158" s="14">
        <f t="shared" ca="1" si="9"/>
        <v>437.03029386095778</v>
      </c>
    </row>
    <row r="159" spans="1:5" x14ac:dyDescent="0.25">
      <c r="A159">
        <f>+'VCRat Hydrograph'!A139</f>
        <v>1247</v>
      </c>
      <c r="B159">
        <f>+'VCRat Hydrograph'!B139</f>
        <v>421.44</v>
      </c>
      <c r="C159" s="14">
        <f t="shared" ca="1" si="8"/>
        <v>11.287473978120463</v>
      </c>
      <c r="D159" s="15">
        <f t="shared" ca="1" si="10"/>
        <v>25.441964265642497</v>
      </c>
      <c r="E159" s="14">
        <f t="shared" ca="1" si="9"/>
        <v>432.72747397812049</v>
      </c>
    </row>
    <row r="160" spans="1:5" x14ac:dyDescent="0.25">
      <c r="A160">
        <f>+'VCRat Hydrograph'!A140</f>
        <v>1248</v>
      </c>
      <c r="B160">
        <f>+'VCRat Hydrograph'!B140</f>
        <v>417.53</v>
      </c>
      <c r="C160" s="14">
        <f t="shared" ca="1" si="8"/>
        <v>10.976213822368486</v>
      </c>
      <c r="D160" s="15">
        <f t="shared" ca="1" si="10"/>
        <v>24.737430889432169</v>
      </c>
      <c r="E160" s="14">
        <f t="shared" ca="1" si="9"/>
        <v>428.50621382236847</v>
      </c>
    </row>
    <row r="161" spans="1:5" x14ac:dyDescent="0.25">
      <c r="A161">
        <f>+'VCRat Hydrograph'!A141</f>
        <v>1249</v>
      </c>
      <c r="B161">
        <f>+'VCRat Hydrograph'!B141</f>
        <v>413.66</v>
      </c>
      <c r="C161" s="14">
        <f t="shared" ca="1" si="8"/>
        <v>10.673825170983379</v>
      </c>
      <c r="D161" s="15">
        <f t="shared" ca="1" si="10"/>
        <v>24.055598881502071</v>
      </c>
      <c r="E161" s="14">
        <f t="shared" ca="1" si="9"/>
        <v>424.3338251709834</v>
      </c>
    </row>
    <row r="162" spans="1:5" x14ac:dyDescent="0.25">
      <c r="A162">
        <f>+'VCRat Hydrograph'!A142</f>
        <v>1250</v>
      </c>
      <c r="B162">
        <f>+'VCRat Hydrograph'!B142</f>
        <v>409.81</v>
      </c>
      <c r="C162" s="14">
        <f t="shared" ca="1" si="8"/>
        <v>10.378561358318141</v>
      </c>
      <c r="D162" s="15">
        <f t="shared" ca="1" si="10"/>
        <v>23.3915405881128</v>
      </c>
      <c r="E162" s="14">
        <f t="shared" ca="1" si="9"/>
        <v>420.18856135831817</v>
      </c>
    </row>
    <row r="163" spans="1:5" x14ac:dyDescent="0.25">
      <c r="A163">
        <f>+'VCRat Hydrograph'!A143</f>
        <v>1251</v>
      </c>
      <c r="B163">
        <f>+'VCRat Hydrograph'!B143</f>
        <v>405.98</v>
      </c>
      <c r="C163" s="14">
        <f t="shared" ca="1" si="8"/>
        <v>10.090284695915686</v>
      </c>
      <c r="D163" s="15">
        <f t="shared" ca="1" si="10"/>
        <v>22.743162282482032</v>
      </c>
      <c r="E163" s="14">
        <f t="shared" ca="1" si="9"/>
        <v>416.07028469591569</v>
      </c>
    </row>
    <row r="164" spans="1:5" x14ac:dyDescent="0.25">
      <c r="A164">
        <f>+'VCRat Hydrograph'!A144</f>
        <v>1252</v>
      </c>
      <c r="B164">
        <f>+'VCRat Hydrograph'!B144</f>
        <v>402.14</v>
      </c>
      <c r="C164" s="14">
        <f t="shared" ca="1" si="8"/>
        <v>9.8066646199334837</v>
      </c>
      <c r="D164" s="15">
        <f t="shared" ca="1" si="10"/>
        <v>22.107721462054634</v>
      </c>
      <c r="E164" s="14">
        <f t="shared" ca="1" si="9"/>
        <v>411.94666461993347</v>
      </c>
    </row>
    <row r="165" spans="1:5" x14ac:dyDescent="0.25">
      <c r="A165">
        <f>+'VCRat Hydrograph'!A145</f>
        <v>1253</v>
      </c>
      <c r="B165">
        <f>+'VCRat Hydrograph'!B145</f>
        <v>398.31</v>
      </c>
      <c r="C165" s="14">
        <f t="shared" ca="1" si="8"/>
        <v>9.5291273756234247</v>
      </c>
      <c r="D165" s="15">
        <f t="shared" ca="1" si="10"/>
        <v>21.484213328396567</v>
      </c>
      <c r="E165" s="14">
        <f t="shared" ca="1" si="9"/>
        <v>407.83912737562343</v>
      </c>
    </row>
    <row r="166" spans="1:5" x14ac:dyDescent="0.25">
      <c r="A166">
        <f>+'VCRat Hydrograph'!A146</f>
        <v>1254</v>
      </c>
      <c r="B166">
        <f>+'VCRat Hydrograph'!B146</f>
        <v>394.48</v>
      </c>
      <c r="C166" s="14">
        <f t="shared" ca="1" si="8"/>
        <v>9.2568765250964091</v>
      </c>
      <c r="D166" s="15">
        <f t="shared" ca="1" si="10"/>
        <v>20.873337667466483</v>
      </c>
      <c r="E166" s="14">
        <f t="shared" ca="1" si="9"/>
        <v>403.73687652509642</v>
      </c>
    </row>
    <row r="167" spans="1:5" x14ac:dyDescent="0.25">
      <c r="A167">
        <f>+'VCRat Hydrograph'!A147</f>
        <v>1255</v>
      </c>
      <c r="B167">
        <f>+'VCRat Hydrograph'!B147</f>
        <v>390.66</v>
      </c>
      <c r="C167" s="14">
        <f t="shared" ca="1" si="8"/>
        <v>8.9905516311983149</v>
      </c>
      <c r="D167" s="15">
        <f t="shared" ca="1" si="10"/>
        <v>20.274920173660803</v>
      </c>
      <c r="E167" s="14">
        <f t="shared" ca="1" si="9"/>
        <v>399.65055163119837</v>
      </c>
    </row>
    <row r="168" spans="1:5" x14ac:dyDescent="0.25">
      <c r="A168">
        <f>+'VCRat Hydrograph'!A148</f>
        <v>1256</v>
      </c>
      <c r="B168">
        <f>+'VCRat Hydrograph'!B148</f>
        <v>386.84</v>
      </c>
      <c r="C168" s="14">
        <f t="shared" ca="1" si="8"/>
        <v>8.7293845601784117</v>
      </c>
      <c r="D168" s="15">
        <f t="shared" ca="1" si="10"/>
        <v>19.688817990418581</v>
      </c>
      <c r="E168" s="14">
        <f t="shared" ca="1" si="9"/>
        <v>395.56938456017838</v>
      </c>
    </row>
    <row r="169" spans="1:5" x14ac:dyDescent="0.25">
      <c r="A169">
        <f>+'VCRat Hydrograph'!A149</f>
        <v>1257</v>
      </c>
      <c r="B169">
        <f>+'VCRat Hydrograph'!B149</f>
        <v>383.04</v>
      </c>
      <c r="C169" s="14">
        <f t="shared" ca="1" si="8"/>
        <v>8.4746522909906474</v>
      </c>
      <c r="D169" s="15">
        <f t="shared" ca="1" si="10"/>
        <v>19.115596501298953</v>
      </c>
      <c r="E169" s="14">
        <f t="shared" ca="1" si="9"/>
        <v>391.51465229099068</v>
      </c>
    </row>
    <row r="170" spans="1:5" x14ac:dyDescent="0.25">
      <c r="A170">
        <f>+'VCRat Hydrograph'!A150</f>
        <v>1258</v>
      </c>
      <c r="B170">
        <f>+'VCRat Hydrograph'!B150</f>
        <v>379.24</v>
      </c>
      <c r="C170" s="14">
        <f t="shared" ca="1" si="8"/>
        <v>8.2249244224849178</v>
      </c>
      <c r="D170" s="15">
        <f t="shared" ca="1" si="10"/>
        <v>18.555085237195073</v>
      </c>
      <c r="E170" s="14">
        <f t="shared" ca="1" si="9"/>
        <v>387.46492442248496</v>
      </c>
    </row>
    <row r="171" spans="1:5" x14ac:dyDescent="0.25">
      <c r="A171">
        <f>+'VCRat Hydrograph'!A151</f>
        <v>1259</v>
      </c>
      <c r="B171">
        <f>+'VCRat Hydrograph'!B151</f>
        <v>375.46</v>
      </c>
      <c r="C171" s="14">
        <f t="shared" ca="1" si="8"/>
        <v>7.9814267035926418</v>
      </c>
      <c r="D171" s="15">
        <f t="shared" ca="1" si="10"/>
        <v>18.007056806752846</v>
      </c>
      <c r="E171" s="14">
        <f t="shared" ca="1" si="9"/>
        <v>383.44142670359264</v>
      </c>
    </row>
    <row r="172" spans="1:5" x14ac:dyDescent="0.25">
      <c r="A172">
        <f>+'VCRat Hydrograph'!A152</f>
        <v>1260</v>
      </c>
      <c r="B172">
        <f>+'VCRat Hydrograph'!B152</f>
        <v>371.68</v>
      </c>
      <c r="C172" s="14">
        <f t="shared" ca="1" si="8"/>
        <v>7.7427828534440124</v>
      </c>
      <c r="D172" s="15">
        <f t="shared" ca="1" si="10"/>
        <v>17.471343952262949</v>
      </c>
      <c r="E172" s="14">
        <f t="shared" ca="1" si="9"/>
        <v>379.42278285344401</v>
      </c>
    </row>
    <row r="173" spans="1:5" x14ac:dyDescent="0.25">
      <c r="A173">
        <f>+'VCRat Hydrograph'!A153</f>
        <v>1261</v>
      </c>
      <c r="B173">
        <f>+'VCRat Hydrograph'!B153</f>
        <v>367.92</v>
      </c>
      <c r="C173" s="14">
        <f t="shared" ca="1" si="8"/>
        <v>7.5101686886852779</v>
      </c>
      <c r="D173" s="15">
        <f t="shared" ca="1" si="10"/>
        <v>16.947723935699212</v>
      </c>
      <c r="E173" s="14">
        <f t="shared" ca="1" si="9"/>
        <v>375.43016868868528</v>
      </c>
    </row>
    <row r="174" spans="1:5" x14ac:dyDescent="0.25">
      <c r="A174">
        <f>+'VCRat Hydrograph'!A154</f>
        <v>1262</v>
      </c>
      <c r="B174">
        <f>+'VCRat Hydrograph'!B154</f>
        <v>364.17</v>
      </c>
      <c r="C174" s="14">
        <f t="shared" ca="1" si="8"/>
        <v>7.2828606571651671</v>
      </c>
      <c r="D174" s="15">
        <f t="shared" ca="1" si="10"/>
        <v>16.436699273167161</v>
      </c>
      <c r="E174" s="14">
        <f t="shared" ca="1" si="9"/>
        <v>371.45286065716516</v>
      </c>
    </row>
    <row r="175" spans="1:5" x14ac:dyDescent="0.25">
      <c r="A175">
        <f>+'VCRat Hydrograph'!A155</f>
        <v>1263</v>
      </c>
      <c r="B175">
        <f>+'VCRat Hydrograph'!B155</f>
        <v>360.43</v>
      </c>
      <c r="C175" s="14">
        <f t="shared" ca="1" si="8"/>
        <v>7.0607737869081237</v>
      </c>
      <c r="D175" s="15">
        <f t="shared" ca="1" si="10"/>
        <v>15.937371604525879</v>
      </c>
      <c r="E175" s="14">
        <f t="shared" ca="1" si="9"/>
        <v>367.49077378690811</v>
      </c>
    </row>
    <row r="176" spans="1:5" x14ac:dyDescent="0.25">
      <c r="A176">
        <f>+'VCRat Hydrograph'!A156</f>
        <v>1264</v>
      </c>
      <c r="B176">
        <f>+'VCRat Hydrograph'!B156</f>
        <v>356.71</v>
      </c>
      <c r="C176" s="14">
        <f t="shared" ca="1" si="8"/>
        <v>6.8443995772459836</v>
      </c>
      <c r="D176" s="15">
        <f t="shared" ca="1" si="10"/>
        <v>15.450192626837897</v>
      </c>
      <c r="E176" s="14">
        <f t="shared" ca="1" si="9"/>
        <v>363.55439957724599</v>
      </c>
    </row>
    <row r="177" spans="1:5" x14ac:dyDescent="0.25">
      <c r="A177">
        <f>+'VCRat Hydrograph'!A157</f>
        <v>1265</v>
      </c>
      <c r="B177">
        <f>+'VCRat Hydrograph'!B157</f>
        <v>353</v>
      </c>
      <c r="C177" s="14">
        <f t="shared" ca="1" si="8"/>
        <v>6.6330553059244339</v>
      </c>
      <c r="D177" s="15">
        <f t="shared" ca="1" si="10"/>
        <v>14.97494987018935</v>
      </c>
      <c r="E177" s="14">
        <f t="shared" ca="1" si="9"/>
        <v>359.63305530592442</v>
      </c>
    </row>
    <row r="178" spans="1:5" x14ac:dyDescent="0.25">
      <c r="A178">
        <f>+'VCRat Hydrograph'!A158</f>
        <v>1266</v>
      </c>
      <c r="B178">
        <f>+'VCRat Hydrograph'!B158</f>
        <v>349.31</v>
      </c>
      <c r="C178" s="14">
        <f t="shared" ca="1" si="8"/>
        <v>6.427211012041238</v>
      </c>
      <c r="D178" s="15">
        <f t="shared" ca="1" si="10"/>
        <v>14.511407019961858</v>
      </c>
      <c r="E178" s="14">
        <f t="shared" ca="1" si="9"/>
        <v>355.73721101204126</v>
      </c>
    </row>
    <row r="179" spans="1:5" x14ac:dyDescent="0.25">
      <c r="A179">
        <f>+'VCRat Hydrograph'!A159</f>
        <v>1267</v>
      </c>
      <c r="B179">
        <f>+'VCRat Hydrograph'!B159</f>
        <v>345.64</v>
      </c>
      <c r="C179" s="14">
        <f t="shared" ca="1" si="8"/>
        <v>6.2267508921889156</v>
      </c>
      <c r="D179" s="15">
        <f t="shared" ca="1" si="10"/>
        <v>14.059957671366838</v>
      </c>
      <c r="E179" s="14">
        <f t="shared" ca="1" si="9"/>
        <v>351.86675089218892</v>
      </c>
    </row>
    <row r="180" spans="1:5" x14ac:dyDescent="0.25">
      <c r="A180">
        <f>+'VCRat Hydrograph'!A160</f>
        <v>1268</v>
      </c>
      <c r="B180">
        <f>+'VCRat Hydrograph'!B160</f>
        <v>342</v>
      </c>
      <c r="C180" s="14">
        <f t="shared" ca="1" si="8"/>
        <v>6.0320901078138141</v>
      </c>
      <c r="D180" s="15">
        <f t="shared" ca="1" si="10"/>
        <v>13.620934444447478</v>
      </c>
      <c r="E180" s="14">
        <f t="shared" ca="1" si="9"/>
        <v>348.03209010781381</v>
      </c>
    </row>
    <row r="181" spans="1:5" x14ac:dyDescent="0.25">
      <c r="A181">
        <f>+'VCRat Hydrograph'!A161</f>
        <v>1269</v>
      </c>
      <c r="B181">
        <f>+'VCRat Hydrograph'!B161</f>
        <v>338.39</v>
      </c>
      <c r="C181" s="14">
        <f t="shared" ca="1" si="8"/>
        <v>5.8430831087121442</v>
      </c>
      <c r="D181" s="15">
        <f t="shared" ca="1" si="10"/>
        <v>13.194636907251065</v>
      </c>
      <c r="E181" s="14">
        <f t="shared" ca="1" si="9"/>
        <v>344.23308310871215</v>
      </c>
    </row>
    <row r="182" spans="1:5" x14ac:dyDescent="0.25">
      <c r="A182">
        <f>+'VCRat Hydrograph'!A162</f>
        <v>1270</v>
      </c>
      <c r="B182">
        <f>+'VCRat Hydrograph'!B162</f>
        <v>334.81</v>
      </c>
      <c r="C182" s="14">
        <f t="shared" ca="1" si="8"/>
        <v>5.6595873202871498</v>
      </c>
      <c r="D182" s="15">
        <f t="shared" ca="1" si="10"/>
        <v>12.780744921110328</v>
      </c>
      <c r="E182" s="14">
        <f t="shared" ca="1" si="9"/>
        <v>340.46958732028713</v>
      </c>
    </row>
    <row r="183" spans="1:5" x14ac:dyDescent="0.25">
      <c r="A183">
        <f>+'VCRat Hydrograph'!A163</f>
        <v>1271</v>
      </c>
      <c r="B183">
        <f>+'VCRat Hydrograph'!B163</f>
        <v>331.27</v>
      </c>
      <c r="C183" s="14">
        <f t="shared" ca="1" si="8"/>
        <v>5.481959533848479</v>
      </c>
      <c r="D183" s="15">
        <f t="shared" ca="1" si="10"/>
        <v>12.379496504595144</v>
      </c>
      <c r="E183" s="14">
        <f t="shared" ca="1" si="9"/>
        <v>336.75195953384844</v>
      </c>
    </row>
    <row r="184" spans="1:5" x14ac:dyDescent="0.25">
      <c r="A184">
        <f>+'VCRat Hydrograph'!A164</f>
        <v>1272</v>
      </c>
      <c r="B184">
        <f>+'VCRat Hydrograph'!B164</f>
        <v>327.78</v>
      </c>
      <c r="C184" s="14">
        <f t="shared" ca="1" si="8"/>
        <v>5.3105176299965517</v>
      </c>
      <c r="D184" s="15">
        <f t="shared" ca="1" si="10"/>
        <v>11.991641293161146</v>
      </c>
      <c r="E184" s="14">
        <f t="shared" ca="1" si="9"/>
        <v>333.0905176299965</v>
      </c>
    </row>
    <row r="185" spans="1:5" x14ac:dyDescent="0.25">
      <c r="A185">
        <f>+'VCRat Hydrograph'!A165</f>
        <v>1273</v>
      </c>
      <c r="B185">
        <f>+'VCRat Hydrograph'!B165</f>
        <v>324.33999999999997</v>
      </c>
      <c r="C185" s="14">
        <f t="shared" ca="1" si="8"/>
        <v>5.1450670567242325</v>
      </c>
      <c r="D185" s="15">
        <f t="shared" ca="1" si="10"/>
        <v>11.617316318578649</v>
      </c>
      <c r="E185" s="14">
        <f t="shared" ca="1" si="9"/>
        <v>329.48506705672423</v>
      </c>
    </row>
    <row r="186" spans="1:5" x14ac:dyDescent="0.25">
      <c r="A186">
        <f>+'VCRat Hydrograph'!A166</f>
        <v>1274</v>
      </c>
      <c r="B186">
        <f>+'VCRat Hydrograph'!B166</f>
        <v>320.95999999999998</v>
      </c>
      <c r="C186" s="14">
        <f t="shared" ca="1" si="8"/>
        <v>4.9858847595331355</v>
      </c>
      <c r="D186" s="15">
        <f t="shared" ca="1" si="10"/>
        <v>11.256613129174854</v>
      </c>
      <c r="E186" s="14">
        <f t="shared" ca="1" si="9"/>
        <v>325.9458847595331</v>
      </c>
    </row>
    <row r="187" spans="1:5" x14ac:dyDescent="0.25">
      <c r="A187">
        <f>+'VCRat Hydrograph'!A167</f>
        <v>1275</v>
      </c>
      <c r="B187">
        <f>+'VCRat Hydrograph'!B167</f>
        <v>317.64</v>
      </c>
      <c r="C187" s="14">
        <f t="shared" ref="C187:C218" ca="1" si="11">+B$23*B187^3</f>
        <v>4.8327581768540417</v>
      </c>
      <c r="D187" s="15">
        <f t="shared" ca="1" si="10"/>
        <v>10.909603262652421</v>
      </c>
      <c r="E187" s="14">
        <f t="shared" ca="1" si="9"/>
        <v>322.47275817685403</v>
      </c>
    </row>
    <row r="188" spans="1:5" x14ac:dyDescent="0.25">
      <c r="A188">
        <f>+'VCRat Hydrograph'!A168</f>
        <v>1276</v>
      </c>
      <c r="B188">
        <f>+'VCRat Hydrograph'!B168</f>
        <v>314.38</v>
      </c>
      <c r="C188" s="14">
        <f t="shared" ca="1" si="11"/>
        <v>4.6854815392734066</v>
      </c>
      <c r="D188" s="15">
        <f t="shared" ca="1" si="10"/>
        <v>10.575821906808276</v>
      </c>
      <c r="E188" s="14">
        <f t="shared" ca="1" si="9"/>
        <v>319.06548153927338</v>
      </c>
    </row>
    <row r="189" spans="1:5" x14ac:dyDescent="0.25">
      <c r="A189">
        <f>+'VCRat Hydrograph'!A169</f>
        <v>1277</v>
      </c>
      <c r="B189">
        <f>+'VCRat Hydrograph'!B169</f>
        <v>311.19</v>
      </c>
      <c r="C189" s="14">
        <f t="shared" ca="1" si="11"/>
        <v>4.5442937819183102</v>
      </c>
      <c r="D189" s="15">
        <f t="shared" ca="1" si="10"/>
        <v>10.255305912435242</v>
      </c>
      <c r="E189" s="14">
        <f t="shared" ca="1" si="9"/>
        <v>315.73429378191832</v>
      </c>
    </row>
    <row r="190" spans="1:5" x14ac:dyDescent="0.25">
      <c r="A190">
        <f>+'VCRat Hydrograph'!A170</f>
        <v>1278</v>
      </c>
      <c r="B190">
        <f>+'VCRat Hydrograph'!B170</f>
        <v>308.07</v>
      </c>
      <c r="C190" s="14">
        <f t="shared" ca="1" si="11"/>
        <v>4.4089759311735461</v>
      </c>
      <c r="D190" s="15">
        <f t="shared" ca="1" si="10"/>
        <v>9.9480774589909515</v>
      </c>
      <c r="E190" s="14">
        <f t="shared" ca="1" si="9"/>
        <v>312.47897593117352</v>
      </c>
    </row>
    <row r="191" spans="1:5" x14ac:dyDescent="0.25">
      <c r="A191">
        <f>+'VCRat Hydrograph'!A171</f>
        <v>1279</v>
      </c>
      <c r="B191">
        <f>+'VCRat Hydrograph'!B171</f>
        <v>305.02999999999997</v>
      </c>
      <c r="C191" s="14">
        <f t="shared" ca="1" si="11"/>
        <v>4.2797378382933511</v>
      </c>
      <c r="D191" s="15">
        <f t="shared" ca="1" si="10"/>
        <v>9.6541264105187761</v>
      </c>
      <c r="E191" s="14">
        <f t="shared" ca="1" si="9"/>
        <v>309.3097378382933</v>
      </c>
    </row>
    <row r="192" spans="1:5" x14ac:dyDescent="0.25">
      <c r="A192">
        <f>+'VCRat Hydrograph'!A172</f>
        <v>1280</v>
      </c>
      <c r="B192">
        <f>+'VCRat Hydrograph'!B172</f>
        <v>302.06</v>
      </c>
      <c r="C192" s="14">
        <f t="shared" ca="1" si="11"/>
        <v>4.1559389233820383</v>
      </c>
      <c r="D192" s="15">
        <f t="shared" ca="1" si="10"/>
        <v>9.3729741796393213</v>
      </c>
      <c r="E192" s="14">
        <f t="shared" ca="1" si="9"/>
        <v>306.21593892338205</v>
      </c>
    </row>
    <row r="193" spans="1:5" x14ac:dyDescent="0.25">
      <c r="A193">
        <f>+'VCRat Hydrograph'!A173</f>
        <v>1281</v>
      </c>
      <c r="B193">
        <f>+'VCRat Hydrograph'!B173</f>
        <v>299.18</v>
      </c>
      <c r="C193" s="14">
        <f t="shared" ca="1" si="11"/>
        <v>4.0381939685858059</v>
      </c>
      <c r="D193" s="15">
        <f t="shared" ca="1" si="10"/>
        <v>9.1045921021864924</v>
      </c>
      <c r="E193" s="14">
        <f t="shared" ca="1" si="9"/>
        <v>303.21819396858581</v>
      </c>
    </row>
    <row r="194" spans="1:5" x14ac:dyDescent="0.25">
      <c r="A194">
        <f>+'VCRat Hydrograph'!A174</f>
        <v>1282</v>
      </c>
      <c r="B194">
        <f>+'VCRat Hydrograph'!B174</f>
        <v>296.38</v>
      </c>
      <c r="C194" s="14">
        <f t="shared" ca="1" si="11"/>
        <v>3.9258724311630919</v>
      </c>
      <c r="D194" s="15">
        <f t="shared" ca="1" si="10"/>
        <v>8.8489626663876635</v>
      </c>
      <c r="E194" s="14">
        <f t="shared" ca="1" si="9"/>
        <v>300.3058724311631</v>
      </c>
    </row>
    <row r="195" spans="1:5" x14ac:dyDescent="0.25">
      <c r="A195">
        <f>+'VCRat Hydrograph'!A175</f>
        <v>1283</v>
      </c>
      <c r="B195">
        <f>+'VCRat Hydrograph'!B175</f>
        <v>293.66000000000003</v>
      </c>
      <c r="C195" s="14">
        <f t="shared" ca="1" si="11"/>
        <v>3.8187733722379615</v>
      </c>
      <c r="D195" s="15">
        <f t="shared" ca="1" si="10"/>
        <v>8.6051620037789487</v>
      </c>
      <c r="E195" s="14">
        <f t="shared" ca="1" si="9"/>
        <v>297.47877337223798</v>
      </c>
    </row>
    <row r="196" spans="1:5" x14ac:dyDescent="0.25">
      <c r="A196">
        <f>+'VCRat Hydrograph'!A176</f>
        <v>1284</v>
      </c>
      <c r="B196">
        <f>+'VCRat Hydrograph'!B176</f>
        <v>291</v>
      </c>
      <c r="C196" s="14">
        <f t="shared" ca="1" si="11"/>
        <v>3.7159380855167021</v>
      </c>
      <c r="D196" s="15">
        <f t="shared" ca="1" si="10"/>
        <v>8.3719016197274048</v>
      </c>
      <c r="E196" s="14">
        <f t="shared" ca="1" si="9"/>
        <v>294.71593808551671</v>
      </c>
    </row>
    <row r="197" spans="1:5" x14ac:dyDescent="0.25">
      <c r="A197">
        <f>+'VCRat Hydrograph'!A177</f>
        <v>1285</v>
      </c>
      <c r="B197">
        <f>+'VCRat Hydrograph'!B177</f>
        <v>288.42</v>
      </c>
      <c r="C197" s="14">
        <f t="shared" ca="1" si="11"/>
        <v>3.6179754849961774</v>
      </c>
      <c r="D197" s="15">
        <f t="shared" ca="1" si="10"/>
        <v>8.1487928561254215</v>
      </c>
      <c r="E197" s="14">
        <f t="shared" ca="1" si="9"/>
        <v>292.0379754849962</v>
      </c>
    </row>
    <row r="198" spans="1:5" x14ac:dyDescent="0.25">
      <c r="A198">
        <f>+'VCRat Hydrograph'!A178</f>
        <v>1286</v>
      </c>
      <c r="B198">
        <f>+'VCRat Hydrograph'!B178</f>
        <v>285.92</v>
      </c>
      <c r="C198" s="14">
        <f t="shared" ca="1" si="11"/>
        <v>3.5247077038682457</v>
      </c>
      <c r="D198" s="15">
        <f t="shared" ca="1" si="10"/>
        <v>7.9363146542938026</v>
      </c>
      <c r="E198" s="14">
        <f t="shared" ca="1" si="9"/>
        <v>289.44470770386829</v>
      </c>
    </row>
    <row r="199" spans="1:5" x14ac:dyDescent="0.25">
      <c r="A199">
        <f>+'VCRat Hydrograph'!A179</f>
        <v>1287</v>
      </c>
      <c r="B199">
        <f>+'VCRat Hydrograph'!B179</f>
        <v>283.52999999999997</v>
      </c>
      <c r="C199" s="14">
        <f t="shared" ca="1" si="11"/>
        <v>3.4370555865756276</v>
      </c>
      <c r="D199" s="15">
        <f t="shared" ca="1" si="10"/>
        <v>7.7352925449376366</v>
      </c>
      <c r="E199" s="14">
        <f t="shared" ca="1" si="9"/>
        <v>286.96705558657561</v>
      </c>
    </row>
    <row r="200" spans="1:5" x14ac:dyDescent="0.25">
      <c r="A200">
        <f>+'VCRat Hydrograph'!A180</f>
        <v>1288</v>
      </c>
      <c r="B200">
        <f>+'VCRat Hydrograph'!B180</f>
        <v>281.29000000000002</v>
      </c>
      <c r="C200" s="14">
        <f t="shared" ca="1" si="11"/>
        <v>3.3562351496803484</v>
      </c>
      <c r="D200" s="15">
        <f t="shared" ca="1" si="10"/>
        <v>7.5481008180621947</v>
      </c>
      <c r="E200" s="14">
        <f t="shared" ca="1" si="9"/>
        <v>284.64623514968036</v>
      </c>
    </row>
    <row r="201" spans="1:5" x14ac:dyDescent="0.25">
      <c r="A201">
        <f>+'VCRat Hydrograph'!A181</f>
        <v>1289</v>
      </c>
      <c r="B201">
        <f>+'VCRat Hydrograph'!B181</f>
        <v>279.04000000000002</v>
      </c>
      <c r="C201" s="14">
        <f t="shared" ca="1" si="11"/>
        <v>3.2763394566414927</v>
      </c>
      <c r="D201" s="15">
        <f t="shared" ca="1" si="10"/>
        <v>7.3695273403576005</v>
      </c>
      <c r="E201" s="14">
        <f t="shared" ca="1" si="9"/>
        <v>282.31633945664151</v>
      </c>
    </row>
    <row r="202" spans="1:5" x14ac:dyDescent="0.25">
      <c r="A202">
        <f>+'VCRat Hydrograph'!A182</f>
        <v>1290</v>
      </c>
      <c r="B202">
        <f>+'VCRat Hydrograph'!B182</f>
        <v>276.81</v>
      </c>
      <c r="C202" s="14">
        <f t="shared" ca="1" si="11"/>
        <v>3.1984151083690477</v>
      </c>
      <c r="D202" s="15">
        <f t="shared" ca="1" si="10"/>
        <v>7.1941717389006001</v>
      </c>
      <c r="E202" s="14">
        <f t="shared" ca="1" si="9"/>
        <v>280.00841510836904</v>
      </c>
    </row>
    <row r="203" spans="1:5" x14ac:dyDescent="0.25">
      <c r="A203">
        <f>+'VCRat Hydrograph'!A183</f>
        <v>1291</v>
      </c>
      <c r="B203">
        <f>+'VCRat Hydrograph'!B183</f>
        <v>274.58999999999997</v>
      </c>
      <c r="C203" s="14">
        <f t="shared" ca="1" si="11"/>
        <v>3.1220773135579396</v>
      </c>
      <c r="D203" s="15">
        <f t="shared" ca="1" si="10"/>
        <v>7.022769357696653</v>
      </c>
      <c r="E203" s="14">
        <f t="shared" ca="1" si="9"/>
        <v>277.71207731355793</v>
      </c>
    </row>
    <row r="204" spans="1:5" x14ac:dyDescent="0.25">
      <c r="A204">
        <f>+'VCRat Hydrograph'!A184</f>
        <v>1292</v>
      </c>
      <c r="B204">
        <f>+'VCRat Hydrograph'!B184</f>
        <v>272.38</v>
      </c>
      <c r="C204" s="14">
        <f t="shared" ca="1" si="11"/>
        <v>3.047299559575634</v>
      </c>
      <c r="D204" s="15">
        <f t="shared" ca="1" si="10"/>
        <v>6.8548631923706376</v>
      </c>
      <c r="E204" s="14">
        <f t="shared" ca="1" si="9"/>
        <v>275.4272995595756</v>
      </c>
    </row>
    <row r="205" spans="1:5" x14ac:dyDescent="0.25">
      <c r="A205">
        <f>+'VCRat Hydrograph'!A185</f>
        <v>1293</v>
      </c>
      <c r="B205">
        <f>+'VCRat Hydrograph'!B185</f>
        <v>270.19</v>
      </c>
      <c r="C205" s="14">
        <f t="shared" ca="1" si="11"/>
        <v>2.9743859173660434</v>
      </c>
      <c r="D205" s="15">
        <f t="shared" ca="1" si="10"/>
        <v>6.6907616410463069</v>
      </c>
      <c r="E205" s="14">
        <f t="shared" ca="1" si="9"/>
        <v>273.16438591736602</v>
      </c>
    </row>
    <row r="206" spans="1:5" x14ac:dyDescent="0.25">
      <c r="A206">
        <f>+'VCRat Hydrograph'!A186</f>
        <v>1294</v>
      </c>
      <c r="B206">
        <f>+'VCRat Hydrograph'!B186</f>
        <v>268.01</v>
      </c>
      <c r="C206" s="14">
        <f t="shared" ca="1" si="11"/>
        <v>2.902969670788722</v>
      </c>
      <c r="D206" s="15">
        <f t="shared" ca="1" si="10"/>
        <v>6.5303950979497394</v>
      </c>
      <c r="E206" s="14">
        <f t="shared" ca="1" si="9"/>
        <v>270.9129696707887</v>
      </c>
    </row>
    <row r="207" spans="1:5" x14ac:dyDescent="0.25">
      <c r="A207">
        <f>+'VCRat Hydrograph'!A187</f>
        <v>1295</v>
      </c>
      <c r="B207">
        <f>+'VCRat Hydrograph'!B187</f>
        <v>265.86</v>
      </c>
      <c r="C207" s="14">
        <f t="shared" ca="1" si="11"/>
        <v>2.8336649836265986</v>
      </c>
      <c r="D207" s="15">
        <f t="shared" ca="1" si="10"/>
        <v>6.3740385049059114</v>
      </c>
      <c r="E207" s="14">
        <f t="shared" ca="1" si="9"/>
        <v>268.6936649836266</v>
      </c>
    </row>
    <row r="208" spans="1:5" x14ac:dyDescent="0.25">
      <c r="A208">
        <f>+'VCRat Hydrograph'!A188</f>
        <v>1296</v>
      </c>
      <c r="B208">
        <f>+'VCRat Hydrograph'!B188</f>
        <v>263.72000000000003</v>
      </c>
      <c r="C208" s="14">
        <f t="shared" ca="1" si="11"/>
        <v>2.7657868248421242</v>
      </c>
      <c r="D208" s="15">
        <f t="shared" ca="1" si="10"/>
        <v>6.2216131205208036</v>
      </c>
      <c r="E208" s="14">
        <f t="shared" ca="1" si="9"/>
        <v>266.48578682484214</v>
      </c>
    </row>
    <row r="209" spans="1:5" x14ac:dyDescent="0.25">
      <c r="A209">
        <f>+'VCRat Hydrograph'!A189</f>
        <v>1297</v>
      </c>
      <c r="B209">
        <f>+'VCRat Hydrograph'!B189</f>
        <v>261.61</v>
      </c>
      <c r="C209" s="14">
        <f t="shared" ca="1" si="11"/>
        <v>2.6999301253103147</v>
      </c>
      <c r="D209" s="15">
        <f t="shared" ca="1" si="10"/>
        <v>6.0730188335027098</v>
      </c>
      <c r="E209" s="14">
        <f t="shared" ca="1" si="9"/>
        <v>264.3099301253103</v>
      </c>
    </row>
    <row r="210" spans="1:5" x14ac:dyDescent="0.25">
      <c r="A210">
        <f>+'VCRat Hydrograph'!A190</f>
        <v>1298</v>
      </c>
      <c r="B210">
        <f>+'VCRat Hydrograph'!B190</f>
        <v>259.52</v>
      </c>
      <c r="C210" s="14">
        <f t="shared" ca="1" si="11"/>
        <v>2.6357365551013023</v>
      </c>
      <c r="D210" s="15">
        <f t="shared" ca="1" si="10"/>
        <v>5.9285185337906849</v>
      </c>
      <c r="E210" s="14">
        <f t="shared" ca="1" si="9"/>
        <v>262.15573655510127</v>
      </c>
    </row>
    <row r="211" spans="1:5" x14ac:dyDescent="0.25">
      <c r="A211">
        <f>+'VCRat Hydrograph'!A191</f>
        <v>1299</v>
      </c>
      <c r="B211">
        <f>+'VCRat Hydrograph'!B191</f>
        <v>257.45999999999998</v>
      </c>
      <c r="C211" s="14">
        <f t="shared" ca="1" si="11"/>
        <v>2.5734681461555717</v>
      </c>
      <c r="D211" s="15">
        <f t="shared" ca="1" si="10"/>
        <v>5.7880052236187494</v>
      </c>
      <c r="E211" s="14">
        <f t="shared" ca="1" si="9"/>
        <v>260.03346814615554</v>
      </c>
    </row>
    <row r="212" spans="1:5" x14ac:dyDescent="0.25">
      <c r="A212">
        <f>+'VCRat Hydrograph'!A192</f>
        <v>1300</v>
      </c>
      <c r="B212">
        <f>+'VCRat Hydrograph'!B192</f>
        <v>255.42</v>
      </c>
      <c r="C212" s="14">
        <f t="shared" ca="1" si="11"/>
        <v>2.5127784796345796</v>
      </c>
      <c r="D212" s="15">
        <f t="shared" ca="1" si="10"/>
        <v>5.6513851397668349</v>
      </c>
      <c r="E212" s="14">
        <f t="shared" ca="1" si="9"/>
        <v>257.93277847963458</v>
      </c>
    </row>
    <row r="213" spans="1:5" x14ac:dyDescent="0.25">
      <c r="A213">
        <f>+'VCRat Hydrograph'!A193</f>
        <v>1310</v>
      </c>
      <c r="B213">
        <f>+'VCRat Hydrograph'!B193</f>
        <v>236.64</v>
      </c>
      <c r="C213" s="14">
        <f t="shared" ca="1" si="11"/>
        <v>1.9982690975019648</v>
      </c>
      <c r="D213" s="15">
        <f t="shared" ca="1" si="10"/>
        <v>50.12275085707271</v>
      </c>
      <c r="E213" s="14">
        <f t="shared" ca="1" si="9"/>
        <v>238.63826909750196</v>
      </c>
    </row>
    <row r="214" spans="1:5" x14ac:dyDescent="0.25">
      <c r="A214">
        <f>+'VCRat Hydrograph'!A194</f>
        <v>1320</v>
      </c>
      <c r="B214">
        <f>+'VCRat Hydrograph'!B194</f>
        <v>220.47</v>
      </c>
      <c r="C214" s="14">
        <f t="shared" ca="1" si="11"/>
        <v>1.6159875426790489</v>
      </c>
      <c r="D214" s="15">
        <f t="shared" ca="1" si="10"/>
        <v>40.158407113122379</v>
      </c>
      <c r="E214" s="14">
        <f t="shared" ca="1" si="9"/>
        <v>222.08598754267905</v>
      </c>
    </row>
    <row r="215" spans="1:5" x14ac:dyDescent="0.25">
      <c r="A215">
        <f>+'VCRat Hydrograph'!A195</f>
        <v>1330</v>
      </c>
      <c r="B215">
        <f>+'VCRat Hydrograph'!B195</f>
        <v>206.41</v>
      </c>
      <c r="C215" s="14">
        <f t="shared" ca="1" si="11"/>
        <v>1.3261165765411052</v>
      </c>
      <c r="D215" s="15">
        <f t="shared" ca="1" si="10"/>
        <v>32.690045769112828</v>
      </c>
      <c r="E215" s="14">
        <f t="shared" ca="1" si="9"/>
        <v>207.73611657654109</v>
      </c>
    </row>
    <row r="216" spans="1:5" x14ac:dyDescent="0.25">
      <c r="A216">
        <f>+'VCRat Hydrograph'!A196</f>
        <v>1340</v>
      </c>
      <c r="B216">
        <f>+'VCRat Hydrograph'!B196</f>
        <v>194</v>
      </c>
      <c r="C216" s="14">
        <f t="shared" ca="1" si="11"/>
        <v>1.1010186920049487</v>
      </c>
      <c r="D216" s="15">
        <f t="shared" ca="1" si="10"/>
        <v>26.968169650511705</v>
      </c>
      <c r="E216" s="14">
        <f t="shared" ca="1" si="9"/>
        <v>195.10101869200494</v>
      </c>
    </row>
    <row r="217" spans="1:5" x14ac:dyDescent="0.25">
      <c r="A217">
        <f>+'VCRat Hydrograph'!A197</f>
        <v>1350</v>
      </c>
      <c r="B217">
        <f>+'VCRat Hydrograph'!B197</f>
        <v>182.78</v>
      </c>
      <c r="C217" s="14">
        <f t="shared" ca="1" si="11"/>
        <v>0.92082164900920671</v>
      </c>
      <c r="D217" s="15">
        <f t="shared" ca="1" si="10"/>
        <v>22.464892677935062</v>
      </c>
      <c r="E217" s="14">
        <f t="shared" ca="1" si="9"/>
        <v>183.70082164900921</v>
      </c>
    </row>
    <row r="218" spans="1:5" x14ac:dyDescent="0.25">
      <c r="A218">
        <f>+'VCRat Hydrograph'!A198</f>
        <v>1360</v>
      </c>
      <c r="B218">
        <f>+'VCRat Hydrograph'!B198</f>
        <v>172.47</v>
      </c>
      <c r="C218" s="14">
        <f t="shared" ca="1" si="11"/>
        <v>0.77362445965163396</v>
      </c>
      <c r="D218" s="15">
        <f t="shared" ca="1" si="10"/>
        <v>18.827178985120451</v>
      </c>
      <c r="E218" s="14">
        <f t="shared" ca="1" si="9"/>
        <v>173.24362445965164</v>
      </c>
    </row>
    <row r="219" spans="1:5" x14ac:dyDescent="0.25">
      <c r="A219">
        <f>+'VCRat Hydrograph'!A199</f>
        <v>1370</v>
      </c>
      <c r="B219">
        <f>+'VCRat Hydrograph'!B199</f>
        <v>162.94999999999999</v>
      </c>
      <c r="C219" s="14">
        <f t="shared" ref="C219:C226" ca="1" si="12">+B$23*B219^3</f>
        <v>0.65245805430284132</v>
      </c>
      <c r="D219" s="15">
        <f t="shared" ca="1" si="10"/>
        <v>15.845361266160838</v>
      </c>
      <c r="E219" s="14">
        <f t="shared" ca="1" si="9"/>
        <v>163.60245805430284</v>
      </c>
    </row>
    <row r="220" spans="1:5" x14ac:dyDescent="0.25">
      <c r="A220">
        <f>+'VCRat Hydrograph'!A200</f>
        <v>1380</v>
      </c>
      <c r="B220">
        <f>+'VCRat Hydrograph'!B200</f>
        <v>154.04</v>
      </c>
      <c r="C220" s="14">
        <f t="shared" ca="1" si="12"/>
        <v>0.55117566165485821</v>
      </c>
      <c r="D220" s="15">
        <f t="shared" ca="1" si="10"/>
        <v>13.37370795508555</v>
      </c>
      <c r="E220" s="14">
        <f t="shared" ref="E220:E226" ca="1" si="13">+B220+C220</f>
        <v>154.59117566165486</v>
      </c>
    </row>
    <row r="221" spans="1:5" x14ac:dyDescent="0.25">
      <c r="A221">
        <f>+'VCRat Hydrograph'!A201</f>
        <v>1390</v>
      </c>
      <c r="B221">
        <f>+'VCRat Hydrograph'!B201</f>
        <v>145.80000000000001</v>
      </c>
      <c r="C221" s="14">
        <f t="shared" ca="1" si="12"/>
        <v>0.467371336781846</v>
      </c>
      <c r="D221" s="15">
        <f t="shared" ref="D221:D226" ca="1" si="14">+(C221+C220)/2*(A221-A220)*60/27</f>
        <v>11.317188871518935</v>
      </c>
      <c r="E221" s="14">
        <f t="shared" ca="1" si="13"/>
        <v>146.26737133678185</v>
      </c>
    </row>
    <row r="222" spans="1:5" x14ac:dyDescent="0.25">
      <c r="A222">
        <f>+'VCRat Hydrograph'!A202</f>
        <v>1400</v>
      </c>
      <c r="B222">
        <f>+'VCRat Hydrograph'!B202</f>
        <v>138.21</v>
      </c>
      <c r="C222" s="14">
        <f t="shared" ca="1" si="12"/>
        <v>0.39811441527407321</v>
      </c>
      <c r="D222" s="15">
        <f t="shared" ca="1" si="14"/>
        <v>9.6165083561768796</v>
      </c>
      <c r="E222" s="14">
        <f t="shared" ca="1" si="13"/>
        <v>138.60811441527409</v>
      </c>
    </row>
    <row r="223" spans="1:5" x14ac:dyDescent="0.25">
      <c r="A223">
        <f>+'VCRat Hydrograph'!A203</f>
        <v>1420</v>
      </c>
      <c r="B223">
        <f>+'VCRat Hydrograph'!B203</f>
        <v>124.88</v>
      </c>
      <c r="C223" s="14">
        <f t="shared" ca="1" si="12"/>
        <v>0.29367580807666244</v>
      </c>
      <c r="D223" s="15">
        <f t="shared" ca="1" si="14"/>
        <v>15.373116074460789</v>
      </c>
      <c r="E223" s="14">
        <f t="shared" ca="1" si="13"/>
        <v>125.17367580807665</v>
      </c>
    </row>
    <row r="224" spans="1:5" x14ac:dyDescent="0.25">
      <c r="A224">
        <f>+'VCRat Hydrograph'!A204</f>
        <v>1440</v>
      </c>
      <c r="B224">
        <f>+'VCRat Hydrograph'!B204</f>
        <v>113.61</v>
      </c>
      <c r="C224" s="14">
        <f t="shared" ca="1" si="12"/>
        <v>0.22112568017091827</v>
      </c>
      <c r="D224" s="15">
        <f t="shared" ca="1" si="14"/>
        <v>11.440033072168458</v>
      </c>
      <c r="E224" s="14">
        <f t="shared" ca="1" si="13"/>
        <v>113.83112568017091</v>
      </c>
    </row>
    <row r="225" spans="1:5" x14ac:dyDescent="0.25">
      <c r="A225">
        <f>+'VCRat Hydrograph'!A205</f>
        <v>1460</v>
      </c>
      <c r="B225">
        <f>+'VCRat Hydrograph'!B205</f>
        <v>103.95</v>
      </c>
      <c r="C225" s="14">
        <f t="shared" ca="1" si="12"/>
        <v>0.16938033335796315</v>
      </c>
      <c r="D225" s="15">
        <f t="shared" ca="1" si="14"/>
        <v>8.6779114117529197</v>
      </c>
      <c r="E225" s="14">
        <f t="shared" ca="1" si="13"/>
        <v>104.11938033335797</v>
      </c>
    </row>
    <row r="226" spans="1:5" x14ac:dyDescent="0.25">
      <c r="A226">
        <f>+'VCRat Hydrograph'!A206</f>
        <v>1500</v>
      </c>
      <c r="B226">
        <f>+'VCRat Hydrograph'!B206</f>
        <v>88.47</v>
      </c>
      <c r="C226" s="14">
        <f t="shared" ca="1" si="12"/>
        <v>0.10441853219820826</v>
      </c>
      <c r="D226" s="15">
        <f t="shared" ca="1" si="14"/>
        <v>12.168838469163173</v>
      </c>
      <c r="E226" s="14">
        <f t="shared" ca="1" si="13"/>
        <v>88.574418532198209</v>
      </c>
    </row>
  </sheetData>
  <sheetProtection algorithmName="SHA-512" hashValue="jIqkOYLg3Ra0L8AeHkJBUITvvXYfL3e4v7KvRPrgM8ZjvkMrkPa4AJVepQDdK/1rPbcnV+5t3FMuKxz7/QIwBw==" saltValue="VBzyVfMzUiGairep/H6Xvw==" spinCount="100000" sheet="1" objects="1" scenarios="1"/>
  <pageMargins left="0.7" right="0.7" top="0.75" bottom="0.75" header="0.3" footer="0.3"/>
  <pageSetup orientation="landscape" verticalDpi="0" r:id="rId1"/>
  <headerFooter>
    <oddFooter>&amp;L&amp;F&amp;R&amp;D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B206"/>
  <sheetViews>
    <sheetView workbookViewId="0">
      <selection activeCell="B6" sqref="B6:B206"/>
    </sheetView>
  </sheetViews>
  <sheetFormatPr defaultRowHeight="15" x14ac:dyDescent="0.25"/>
  <sheetData>
    <row r="1" spans="1:2" x14ac:dyDescent="0.25">
      <c r="A1" t="s">
        <v>0</v>
      </c>
      <c r="B1" t="s">
        <v>1</v>
      </c>
    </row>
    <row r="2" spans="1:2" x14ac:dyDescent="0.25">
      <c r="A2" t="s">
        <v>2</v>
      </c>
      <c r="B2">
        <v>1148.03</v>
      </c>
    </row>
    <row r="3" spans="1:2" x14ac:dyDescent="0.25">
      <c r="A3" t="s">
        <v>3</v>
      </c>
      <c r="B3">
        <v>1169</v>
      </c>
    </row>
    <row r="4" spans="1:2" x14ac:dyDescent="0.25">
      <c r="A4" t="s">
        <v>4</v>
      </c>
      <c r="B4">
        <v>14382143</v>
      </c>
    </row>
    <row r="5" spans="1:2" x14ac:dyDescent="0.25">
      <c r="A5" t="s">
        <v>5</v>
      </c>
      <c r="B5">
        <v>330.17</v>
      </c>
    </row>
    <row r="6" spans="1:2" x14ac:dyDescent="0.25">
      <c r="A6" t="s">
        <v>6</v>
      </c>
      <c r="B6" t="s">
        <v>7</v>
      </c>
    </row>
    <row r="7" spans="1:2" x14ac:dyDescent="0.25">
      <c r="A7">
        <v>0</v>
      </c>
      <c r="B7">
        <v>0</v>
      </c>
    </row>
    <row r="8" spans="1:2" x14ac:dyDescent="0.25">
      <c r="A8">
        <v>100</v>
      </c>
      <c r="B8">
        <v>5.56</v>
      </c>
    </row>
    <row r="9" spans="1:2" x14ac:dyDescent="0.25">
      <c r="A9">
        <v>200</v>
      </c>
      <c r="B9">
        <v>12.23</v>
      </c>
    </row>
    <row r="10" spans="1:2" x14ac:dyDescent="0.25">
      <c r="A10">
        <v>300</v>
      </c>
      <c r="B10">
        <v>14.71</v>
      </c>
    </row>
    <row r="11" spans="1:2" x14ac:dyDescent="0.25">
      <c r="A11">
        <v>400</v>
      </c>
      <c r="B11">
        <v>18.079999999999998</v>
      </c>
    </row>
    <row r="12" spans="1:2" x14ac:dyDescent="0.25">
      <c r="A12">
        <v>500</v>
      </c>
      <c r="B12">
        <v>22.84</v>
      </c>
    </row>
    <row r="13" spans="1:2" x14ac:dyDescent="0.25">
      <c r="A13">
        <v>600</v>
      </c>
      <c r="B13">
        <v>29.85</v>
      </c>
    </row>
    <row r="14" spans="1:2" x14ac:dyDescent="0.25">
      <c r="A14">
        <v>700</v>
      </c>
      <c r="B14">
        <v>41.85</v>
      </c>
    </row>
    <row r="15" spans="1:2" x14ac:dyDescent="0.25">
      <c r="A15">
        <v>800</v>
      </c>
      <c r="B15">
        <v>63.12</v>
      </c>
    </row>
    <row r="16" spans="1:2" x14ac:dyDescent="0.25">
      <c r="A16">
        <v>900</v>
      </c>
      <c r="B16">
        <v>110.08</v>
      </c>
    </row>
    <row r="17" spans="1:2" x14ac:dyDescent="0.25">
      <c r="A17">
        <v>1000</v>
      </c>
      <c r="B17">
        <v>238.86</v>
      </c>
    </row>
    <row r="18" spans="1:2" x14ac:dyDescent="0.25">
      <c r="A18">
        <v>1050</v>
      </c>
      <c r="B18">
        <v>365.51</v>
      </c>
    </row>
    <row r="19" spans="1:2" x14ac:dyDescent="0.25">
      <c r="A19">
        <v>1100</v>
      </c>
      <c r="B19">
        <v>557.58000000000004</v>
      </c>
    </row>
    <row r="20" spans="1:2" x14ac:dyDescent="0.25">
      <c r="A20">
        <v>1110</v>
      </c>
      <c r="B20">
        <v>619.03</v>
      </c>
    </row>
    <row r="21" spans="1:2" x14ac:dyDescent="0.25">
      <c r="A21">
        <v>1120</v>
      </c>
      <c r="B21">
        <v>697.81</v>
      </c>
    </row>
    <row r="22" spans="1:2" x14ac:dyDescent="0.25">
      <c r="A22">
        <v>1130</v>
      </c>
      <c r="B22">
        <v>776.95</v>
      </c>
    </row>
    <row r="23" spans="1:2" x14ac:dyDescent="0.25">
      <c r="A23">
        <v>1131</v>
      </c>
      <c r="B23">
        <v>784.54</v>
      </c>
    </row>
    <row r="24" spans="1:2" x14ac:dyDescent="0.25">
      <c r="A24">
        <v>1132</v>
      </c>
      <c r="B24">
        <v>792.12</v>
      </c>
    </row>
    <row r="25" spans="1:2" x14ac:dyDescent="0.25">
      <c r="A25">
        <v>1133</v>
      </c>
      <c r="B25">
        <v>799.71</v>
      </c>
    </row>
    <row r="26" spans="1:2" x14ac:dyDescent="0.25">
      <c r="A26">
        <v>1134</v>
      </c>
      <c r="B26">
        <v>807.19</v>
      </c>
    </row>
    <row r="27" spans="1:2" x14ac:dyDescent="0.25">
      <c r="A27">
        <v>1135</v>
      </c>
      <c r="B27">
        <v>814.39</v>
      </c>
    </row>
    <row r="28" spans="1:2" x14ac:dyDescent="0.25">
      <c r="A28">
        <v>1136</v>
      </c>
      <c r="B28">
        <v>821.37</v>
      </c>
    </row>
    <row r="29" spans="1:2" x14ac:dyDescent="0.25">
      <c r="A29">
        <v>1137</v>
      </c>
      <c r="B29">
        <v>828.15</v>
      </c>
    </row>
    <row r="30" spans="1:2" x14ac:dyDescent="0.25">
      <c r="A30">
        <v>1138</v>
      </c>
      <c r="B30">
        <v>834.59</v>
      </c>
    </row>
    <row r="31" spans="1:2" x14ac:dyDescent="0.25">
      <c r="A31">
        <v>1139</v>
      </c>
      <c r="B31">
        <v>840.73</v>
      </c>
    </row>
    <row r="32" spans="1:2" x14ac:dyDescent="0.25">
      <c r="A32">
        <v>1140</v>
      </c>
      <c r="B32">
        <v>846.7</v>
      </c>
    </row>
    <row r="33" spans="1:2" x14ac:dyDescent="0.25">
      <c r="A33">
        <v>1141</v>
      </c>
      <c r="B33">
        <v>852.53</v>
      </c>
    </row>
    <row r="34" spans="1:2" x14ac:dyDescent="0.25">
      <c r="A34">
        <v>1142</v>
      </c>
      <c r="B34">
        <v>858.32</v>
      </c>
    </row>
    <row r="35" spans="1:2" x14ac:dyDescent="0.25">
      <c r="A35">
        <v>1143</v>
      </c>
      <c r="B35">
        <v>864.03</v>
      </c>
    </row>
    <row r="36" spans="1:2" x14ac:dyDescent="0.25">
      <c r="A36">
        <v>1144</v>
      </c>
      <c r="B36">
        <v>869.6</v>
      </c>
    </row>
    <row r="37" spans="1:2" x14ac:dyDescent="0.25">
      <c r="A37">
        <v>1145</v>
      </c>
      <c r="B37">
        <v>875.53</v>
      </c>
    </row>
    <row r="38" spans="1:2" x14ac:dyDescent="0.25">
      <c r="A38">
        <v>1146</v>
      </c>
      <c r="B38">
        <v>882.5</v>
      </c>
    </row>
    <row r="39" spans="1:2" x14ac:dyDescent="0.25">
      <c r="A39">
        <v>1147</v>
      </c>
      <c r="B39">
        <v>890.66</v>
      </c>
    </row>
    <row r="40" spans="1:2" x14ac:dyDescent="0.25">
      <c r="A40">
        <v>1148</v>
      </c>
      <c r="B40">
        <v>898.98</v>
      </c>
    </row>
    <row r="41" spans="1:2" x14ac:dyDescent="0.25">
      <c r="A41">
        <v>1149</v>
      </c>
      <c r="B41">
        <v>910.05</v>
      </c>
    </row>
    <row r="42" spans="1:2" x14ac:dyDescent="0.25">
      <c r="A42">
        <v>1150</v>
      </c>
      <c r="B42">
        <v>926.7</v>
      </c>
    </row>
    <row r="43" spans="1:2" x14ac:dyDescent="0.25">
      <c r="A43">
        <v>1151</v>
      </c>
      <c r="B43">
        <v>948.7</v>
      </c>
    </row>
    <row r="44" spans="1:2" x14ac:dyDescent="0.25">
      <c r="A44">
        <v>1152</v>
      </c>
      <c r="B44">
        <v>971.47</v>
      </c>
    </row>
    <row r="45" spans="1:2" x14ac:dyDescent="0.25">
      <c r="A45">
        <v>1153</v>
      </c>
      <c r="B45">
        <v>995</v>
      </c>
    </row>
    <row r="46" spans="1:2" x14ac:dyDescent="0.25">
      <c r="A46">
        <v>1154</v>
      </c>
      <c r="B46">
        <v>1015.65</v>
      </c>
    </row>
    <row r="47" spans="1:2" x14ac:dyDescent="0.25">
      <c r="A47">
        <v>1155</v>
      </c>
      <c r="B47">
        <v>1025.68</v>
      </c>
    </row>
    <row r="48" spans="1:2" x14ac:dyDescent="0.25">
      <c r="A48">
        <v>1156</v>
      </c>
      <c r="B48">
        <v>1024.3800000000001</v>
      </c>
    </row>
    <row r="49" spans="1:2" x14ac:dyDescent="0.25">
      <c r="A49">
        <v>1157</v>
      </c>
      <c r="B49">
        <v>1020.25</v>
      </c>
    </row>
    <row r="50" spans="1:2" x14ac:dyDescent="0.25">
      <c r="A50">
        <v>1158</v>
      </c>
      <c r="B50">
        <v>1016.2</v>
      </c>
    </row>
    <row r="51" spans="1:2" x14ac:dyDescent="0.25">
      <c r="A51">
        <v>1159</v>
      </c>
      <c r="B51">
        <v>1014.17</v>
      </c>
    </row>
    <row r="52" spans="1:2" x14ac:dyDescent="0.25">
      <c r="A52">
        <v>1160</v>
      </c>
      <c r="B52">
        <v>1019.08</v>
      </c>
    </row>
    <row r="53" spans="1:2" x14ac:dyDescent="0.25">
      <c r="A53">
        <v>1161</v>
      </c>
      <c r="B53">
        <v>1032.06</v>
      </c>
    </row>
    <row r="54" spans="1:2" x14ac:dyDescent="0.25">
      <c r="A54">
        <v>1162</v>
      </c>
      <c r="B54">
        <v>1049.99</v>
      </c>
    </row>
    <row r="55" spans="1:2" x14ac:dyDescent="0.25">
      <c r="A55">
        <v>1163</v>
      </c>
      <c r="B55">
        <v>1070.6099999999999</v>
      </c>
    </row>
    <row r="56" spans="1:2" x14ac:dyDescent="0.25">
      <c r="A56">
        <v>1164</v>
      </c>
      <c r="B56">
        <v>1092.54</v>
      </c>
    </row>
    <row r="57" spans="1:2" x14ac:dyDescent="0.25">
      <c r="A57">
        <v>1165</v>
      </c>
      <c r="B57">
        <v>1112.3599999999999</v>
      </c>
    </row>
    <row r="58" spans="1:2" x14ac:dyDescent="0.25">
      <c r="A58">
        <v>1166</v>
      </c>
      <c r="B58">
        <v>1129.45</v>
      </c>
    </row>
    <row r="59" spans="1:2" x14ac:dyDescent="0.25">
      <c r="A59">
        <v>1167</v>
      </c>
      <c r="B59">
        <v>1141.5999999999999</v>
      </c>
    </row>
    <row r="60" spans="1:2" x14ac:dyDescent="0.25">
      <c r="A60">
        <v>1168</v>
      </c>
      <c r="B60">
        <v>1147.8900000000001</v>
      </c>
    </row>
    <row r="61" spans="1:2" x14ac:dyDescent="0.25">
      <c r="A61">
        <v>1169</v>
      </c>
      <c r="B61">
        <v>1148.03</v>
      </c>
    </row>
    <row r="62" spans="1:2" x14ac:dyDescent="0.25">
      <c r="A62">
        <v>1170</v>
      </c>
      <c r="B62">
        <v>1143.8</v>
      </c>
    </row>
    <row r="63" spans="1:2" x14ac:dyDescent="0.25">
      <c r="A63">
        <v>1171</v>
      </c>
      <c r="B63">
        <v>1135.23</v>
      </c>
    </row>
    <row r="64" spans="1:2" x14ac:dyDescent="0.25">
      <c r="A64">
        <v>1172</v>
      </c>
      <c r="B64">
        <v>1123.1400000000001</v>
      </c>
    </row>
    <row r="65" spans="1:2" x14ac:dyDescent="0.25">
      <c r="A65">
        <v>1173</v>
      </c>
      <c r="B65">
        <v>1107.97</v>
      </c>
    </row>
    <row r="66" spans="1:2" x14ac:dyDescent="0.25">
      <c r="A66">
        <v>1174</v>
      </c>
      <c r="B66">
        <v>1090.45</v>
      </c>
    </row>
    <row r="67" spans="1:2" x14ac:dyDescent="0.25">
      <c r="A67">
        <v>1175</v>
      </c>
      <c r="B67">
        <v>1071.33</v>
      </c>
    </row>
    <row r="68" spans="1:2" x14ac:dyDescent="0.25">
      <c r="A68">
        <v>1176</v>
      </c>
      <c r="B68">
        <v>1051.21</v>
      </c>
    </row>
    <row r="69" spans="1:2" x14ac:dyDescent="0.25">
      <c r="A69">
        <v>1177</v>
      </c>
      <c r="B69">
        <v>1030.42</v>
      </c>
    </row>
    <row r="70" spans="1:2" x14ac:dyDescent="0.25">
      <c r="A70">
        <v>1178</v>
      </c>
      <c r="B70">
        <v>1009.27</v>
      </c>
    </row>
    <row r="71" spans="1:2" x14ac:dyDescent="0.25">
      <c r="A71">
        <v>1179</v>
      </c>
      <c r="B71">
        <v>988.05</v>
      </c>
    </row>
    <row r="72" spans="1:2" x14ac:dyDescent="0.25">
      <c r="A72">
        <v>1180</v>
      </c>
      <c r="B72">
        <v>967.28</v>
      </c>
    </row>
    <row r="73" spans="1:2" x14ac:dyDescent="0.25">
      <c r="A73">
        <v>1181</v>
      </c>
      <c r="B73">
        <v>947.54</v>
      </c>
    </row>
    <row r="74" spans="1:2" x14ac:dyDescent="0.25">
      <c r="A74">
        <v>1182</v>
      </c>
      <c r="B74">
        <v>928.7</v>
      </c>
    </row>
    <row r="75" spans="1:2" x14ac:dyDescent="0.25">
      <c r="A75">
        <v>1183</v>
      </c>
      <c r="B75">
        <v>911.22</v>
      </c>
    </row>
    <row r="76" spans="1:2" x14ac:dyDescent="0.25">
      <c r="A76">
        <v>1184</v>
      </c>
      <c r="B76">
        <v>895</v>
      </c>
    </row>
    <row r="77" spans="1:2" x14ac:dyDescent="0.25">
      <c r="A77">
        <v>1185</v>
      </c>
      <c r="B77">
        <v>879.86</v>
      </c>
    </row>
    <row r="78" spans="1:2" x14ac:dyDescent="0.25">
      <c r="A78">
        <v>1186</v>
      </c>
      <c r="B78">
        <v>865.59</v>
      </c>
    </row>
    <row r="79" spans="1:2" x14ac:dyDescent="0.25">
      <c r="A79">
        <v>1187</v>
      </c>
      <c r="B79">
        <v>852.21</v>
      </c>
    </row>
    <row r="80" spans="1:2" x14ac:dyDescent="0.25">
      <c r="A80">
        <v>1188</v>
      </c>
      <c r="B80">
        <v>839.33</v>
      </c>
    </row>
    <row r="81" spans="1:2" x14ac:dyDescent="0.25">
      <c r="A81">
        <v>1189</v>
      </c>
      <c r="B81">
        <v>826.76</v>
      </c>
    </row>
    <row r="82" spans="1:2" x14ac:dyDescent="0.25">
      <c r="A82">
        <v>1190</v>
      </c>
      <c r="B82">
        <v>814.37</v>
      </c>
    </row>
    <row r="83" spans="1:2" x14ac:dyDescent="0.25">
      <c r="A83">
        <v>1191</v>
      </c>
      <c r="B83">
        <v>801.92</v>
      </c>
    </row>
    <row r="84" spans="1:2" x14ac:dyDescent="0.25">
      <c r="A84">
        <v>1192</v>
      </c>
      <c r="B84">
        <v>789.98</v>
      </c>
    </row>
    <row r="85" spans="1:2" x14ac:dyDescent="0.25">
      <c r="A85">
        <v>1193</v>
      </c>
      <c r="B85">
        <v>778.33</v>
      </c>
    </row>
    <row r="86" spans="1:2" x14ac:dyDescent="0.25">
      <c r="A86">
        <v>1194</v>
      </c>
      <c r="B86">
        <v>766.86</v>
      </c>
    </row>
    <row r="87" spans="1:2" x14ac:dyDescent="0.25">
      <c r="A87">
        <v>1195</v>
      </c>
      <c r="B87">
        <v>755.81</v>
      </c>
    </row>
    <row r="88" spans="1:2" x14ac:dyDescent="0.25">
      <c r="A88">
        <v>1196</v>
      </c>
      <c r="B88">
        <v>745.39</v>
      </c>
    </row>
    <row r="89" spans="1:2" x14ac:dyDescent="0.25">
      <c r="A89">
        <v>1197</v>
      </c>
      <c r="B89">
        <v>735.64</v>
      </c>
    </row>
    <row r="90" spans="1:2" x14ac:dyDescent="0.25">
      <c r="A90">
        <v>1198</v>
      </c>
      <c r="B90">
        <v>726.25</v>
      </c>
    </row>
    <row r="91" spans="1:2" x14ac:dyDescent="0.25">
      <c r="A91">
        <v>1199</v>
      </c>
      <c r="B91">
        <v>717.12</v>
      </c>
    </row>
    <row r="92" spans="1:2" x14ac:dyDescent="0.25">
      <c r="A92">
        <v>1200</v>
      </c>
      <c r="B92">
        <v>708.11</v>
      </c>
    </row>
    <row r="93" spans="1:2" x14ac:dyDescent="0.25">
      <c r="A93">
        <v>1201</v>
      </c>
      <c r="B93">
        <v>699.35</v>
      </c>
    </row>
    <row r="94" spans="1:2" x14ac:dyDescent="0.25">
      <c r="A94">
        <v>1202</v>
      </c>
      <c r="B94">
        <v>691.15</v>
      </c>
    </row>
    <row r="95" spans="1:2" x14ac:dyDescent="0.25">
      <c r="A95">
        <v>1203</v>
      </c>
      <c r="B95">
        <v>683.01</v>
      </c>
    </row>
    <row r="96" spans="1:2" x14ac:dyDescent="0.25">
      <c r="A96">
        <v>1204</v>
      </c>
      <c r="B96">
        <v>674.88</v>
      </c>
    </row>
    <row r="97" spans="1:2" x14ac:dyDescent="0.25">
      <c r="A97">
        <v>1205</v>
      </c>
      <c r="B97">
        <v>666.94</v>
      </c>
    </row>
    <row r="98" spans="1:2" x14ac:dyDescent="0.25">
      <c r="A98">
        <v>1206</v>
      </c>
      <c r="B98">
        <v>659.15</v>
      </c>
    </row>
    <row r="99" spans="1:2" x14ac:dyDescent="0.25">
      <c r="A99">
        <v>1207</v>
      </c>
      <c r="B99">
        <v>651.37</v>
      </c>
    </row>
    <row r="100" spans="1:2" x14ac:dyDescent="0.25">
      <c r="A100">
        <v>1208</v>
      </c>
      <c r="B100">
        <v>643.64</v>
      </c>
    </row>
    <row r="101" spans="1:2" x14ac:dyDescent="0.25">
      <c r="A101">
        <v>1209</v>
      </c>
      <c r="B101">
        <v>635.91999999999996</v>
      </c>
    </row>
    <row r="102" spans="1:2" x14ac:dyDescent="0.25">
      <c r="A102">
        <v>1210</v>
      </c>
      <c r="B102">
        <v>628.37</v>
      </c>
    </row>
    <row r="103" spans="1:2" x14ac:dyDescent="0.25">
      <c r="A103">
        <v>1211</v>
      </c>
      <c r="B103">
        <v>620.92999999999995</v>
      </c>
    </row>
    <row r="104" spans="1:2" x14ac:dyDescent="0.25">
      <c r="A104">
        <v>1212</v>
      </c>
      <c r="B104">
        <v>613.59</v>
      </c>
    </row>
    <row r="105" spans="1:2" x14ac:dyDescent="0.25">
      <c r="A105">
        <v>1213</v>
      </c>
      <c r="B105">
        <v>606.23</v>
      </c>
    </row>
    <row r="106" spans="1:2" x14ac:dyDescent="0.25">
      <c r="A106">
        <v>1214</v>
      </c>
      <c r="B106">
        <v>599.07000000000005</v>
      </c>
    </row>
    <row r="107" spans="1:2" x14ac:dyDescent="0.25">
      <c r="A107">
        <v>1215</v>
      </c>
      <c r="B107">
        <v>592.11</v>
      </c>
    </row>
    <row r="108" spans="1:2" x14ac:dyDescent="0.25">
      <c r="A108">
        <v>1216</v>
      </c>
      <c r="B108">
        <v>585.34</v>
      </c>
    </row>
    <row r="109" spans="1:2" x14ac:dyDescent="0.25">
      <c r="A109">
        <v>1217</v>
      </c>
      <c r="B109">
        <v>578.64</v>
      </c>
    </row>
    <row r="110" spans="1:2" x14ac:dyDescent="0.25">
      <c r="A110">
        <v>1218</v>
      </c>
      <c r="B110">
        <v>572.21</v>
      </c>
    </row>
    <row r="111" spans="1:2" x14ac:dyDescent="0.25">
      <c r="A111">
        <v>1219</v>
      </c>
      <c r="B111">
        <v>566.04999999999995</v>
      </c>
    </row>
    <row r="112" spans="1:2" x14ac:dyDescent="0.25">
      <c r="A112">
        <v>1220</v>
      </c>
      <c r="B112">
        <v>560.38</v>
      </c>
    </row>
    <row r="113" spans="1:2" x14ac:dyDescent="0.25">
      <c r="A113">
        <v>1221</v>
      </c>
      <c r="B113">
        <v>554.72</v>
      </c>
    </row>
    <row r="114" spans="1:2" x14ac:dyDescent="0.25">
      <c r="A114">
        <v>1222</v>
      </c>
      <c r="B114">
        <v>549.1</v>
      </c>
    </row>
    <row r="115" spans="1:2" x14ac:dyDescent="0.25">
      <c r="A115">
        <v>1223</v>
      </c>
      <c r="B115">
        <v>543.58000000000004</v>
      </c>
    </row>
    <row r="116" spans="1:2" x14ac:dyDescent="0.25">
      <c r="A116">
        <v>1224</v>
      </c>
      <c r="B116">
        <v>538.15</v>
      </c>
    </row>
    <row r="117" spans="1:2" x14ac:dyDescent="0.25">
      <c r="A117">
        <v>1225</v>
      </c>
      <c r="B117">
        <v>532.51</v>
      </c>
    </row>
    <row r="118" spans="1:2" x14ac:dyDescent="0.25">
      <c r="A118">
        <v>1226</v>
      </c>
      <c r="B118">
        <v>526.65</v>
      </c>
    </row>
    <row r="119" spans="1:2" x14ac:dyDescent="0.25">
      <c r="A119">
        <v>1227</v>
      </c>
      <c r="B119">
        <v>520.5</v>
      </c>
    </row>
    <row r="120" spans="1:2" x14ac:dyDescent="0.25">
      <c r="A120">
        <v>1228</v>
      </c>
      <c r="B120">
        <v>513.95000000000005</v>
      </c>
    </row>
    <row r="121" spans="1:2" x14ac:dyDescent="0.25">
      <c r="A121">
        <v>1229</v>
      </c>
      <c r="B121">
        <v>507.25</v>
      </c>
    </row>
    <row r="122" spans="1:2" x14ac:dyDescent="0.25">
      <c r="A122">
        <v>1230</v>
      </c>
      <c r="B122">
        <v>500.67</v>
      </c>
    </row>
    <row r="123" spans="1:2" x14ac:dyDescent="0.25">
      <c r="A123">
        <v>1231</v>
      </c>
      <c r="B123">
        <v>494.7</v>
      </c>
    </row>
    <row r="124" spans="1:2" x14ac:dyDescent="0.25">
      <c r="A124">
        <v>1232</v>
      </c>
      <c r="B124">
        <v>489.19</v>
      </c>
    </row>
    <row r="125" spans="1:2" x14ac:dyDescent="0.25">
      <c r="A125">
        <v>1233</v>
      </c>
      <c r="B125">
        <v>483.9</v>
      </c>
    </row>
    <row r="126" spans="1:2" x14ac:dyDescent="0.25">
      <c r="A126">
        <v>1234</v>
      </c>
      <c r="B126">
        <v>478.77</v>
      </c>
    </row>
    <row r="127" spans="1:2" x14ac:dyDescent="0.25">
      <c r="A127">
        <v>1235</v>
      </c>
      <c r="B127">
        <v>473.81</v>
      </c>
    </row>
    <row r="128" spans="1:2" x14ac:dyDescent="0.25">
      <c r="A128">
        <v>1236</v>
      </c>
      <c r="B128">
        <v>468.88</v>
      </c>
    </row>
    <row r="129" spans="1:2" x14ac:dyDescent="0.25">
      <c r="A129">
        <v>1237</v>
      </c>
      <c r="B129">
        <v>464.16</v>
      </c>
    </row>
    <row r="130" spans="1:2" x14ac:dyDescent="0.25">
      <c r="A130">
        <v>1238</v>
      </c>
      <c r="B130">
        <v>459.62</v>
      </c>
    </row>
    <row r="131" spans="1:2" x14ac:dyDescent="0.25">
      <c r="A131">
        <v>1239</v>
      </c>
      <c r="B131">
        <v>455.13</v>
      </c>
    </row>
    <row r="132" spans="1:2" x14ac:dyDescent="0.25">
      <c r="A132">
        <v>1240</v>
      </c>
      <c r="B132">
        <v>450.68</v>
      </c>
    </row>
    <row r="133" spans="1:2" x14ac:dyDescent="0.25">
      <c r="A133">
        <v>1241</v>
      </c>
      <c r="B133">
        <v>446.29</v>
      </c>
    </row>
    <row r="134" spans="1:2" x14ac:dyDescent="0.25">
      <c r="A134">
        <v>1242</v>
      </c>
      <c r="B134">
        <v>441.93</v>
      </c>
    </row>
    <row r="135" spans="1:2" x14ac:dyDescent="0.25">
      <c r="A135">
        <v>1243</v>
      </c>
      <c r="B135">
        <v>437.63</v>
      </c>
    </row>
    <row r="136" spans="1:2" x14ac:dyDescent="0.25">
      <c r="A136">
        <v>1244</v>
      </c>
      <c r="B136">
        <v>433.38</v>
      </c>
    </row>
    <row r="137" spans="1:2" x14ac:dyDescent="0.25">
      <c r="A137">
        <v>1245</v>
      </c>
      <c r="B137">
        <v>429.41</v>
      </c>
    </row>
    <row r="138" spans="1:2" x14ac:dyDescent="0.25">
      <c r="A138">
        <v>1246</v>
      </c>
      <c r="B138">
        <v>425.42</v>
      </c>
    </row>
    <row r="139" spans="1:2" x14ac:dyDescent="0.25">
      <c r="A139">
        <v>1247</v>
      </c>
      <c r="B139">
        <v>421.44</v>
      </c>
    </row>
    <row r="140" spans="1:2" x14ac:dyDescent="0.25">
      <c r="A140">
        <v>1248</v>
      </c>
      <c r="B140">
        <v>417.53</v>
      </c>
    </row>
    <row r="141" spans="1:2" x14ac:dyDescent="0.25">
      <c r="A141">
        <v>1249</v>
      </c>
      <c r="B141">
        <v>413.66</v>
      </c>
    </row>
    <row r="142" spans="1:2" x14ac:dyDescent="0.25">
      <c r="A142">
        <v>1250</v>
      </c>
      <c r="B142">
        <v>409.81</v>
      </c>
    </row>
    <row r="143" spans="1:2" x14ac:dyDescent="0.25">
      <c r="A143">
        <v>1251</v>
      </c>
      <c r="B143">
        <v>405.98</v>
      </c>
    </row>
    <row r="144" spans="1:2" x14ac:dyDescent="0.25">
      <c r="A144">
        <v>1252</v>
      </c>
      <c r="B144">
        <v>402.14</v>
      </c>
    </row>
    <row r="145" spans="1:2" x14ac:dyDescent="0.25">
      <c r="A145">
        <v>1253</v>
      </c>
      <c r="B145">
        <v>398.31</v>
      </c>
    </row>
    <row r="146" spans="1:2" x14ac:dyDescent="0.25">
      <c r="A146">
        <v>1254</v>
      </c>
      <c r="B146">
        <v>394.48</v>
      </c>
    </row>
    <row r="147" spans="1:2" x14ac:dyDescent="0.25">
      <c r="A147">
        <v>1255</v>
      </c>
      <c r="B147">
        <v>390.66</v>
      </c>
    </row>
    <row r="148" spans="1:2" x14ac:dyDescent="0.25">
      <c r="A148">
        <v>1256</v>
      </c>
      <c r="B148">
        <v>386.84</v>
      </c>
    </row>
    <row r="149" spans="1:2" x14ac:dyDescent="0.25">
      <c r="A149">
        <v>1257</v>
      </c>
      <c r="B149">
        <v>383.04</v>
      </c>
    </row>
    <row r="150" spans="1:2" x14ac:dyDescent="0.25">
      <c r="A150">
        <v>1258</v>
      </c>
      <c r="B150">
        <v>379.24</v>
      </c>
    </row>
    <row r="151" spans="1:2" x14ac:dyDescent="0.25">
      <c r="A151">
        <v>1259</v>
      </c>
      <c r="B151">
        <v>375.46</v>
      </c>
    </row>
    <row r="152" spans="1:2" x14ac:dyDescent="0.25">
      <c r="A152">
        <v>1260</v>
      </c>
      <c r="B152">
        <v>371.68</v>
      </c>
    </row>
    <row r="153" spans="1:2" x14ac:dyDescent="0.25">
      <c r="A153">
        <v>1261</v>
      </c>
      <c r="B153">
        <v>367.92</v>
      </c>
    </row>
    <row r="154" spans="1:2" x14ac:dyDescent="0.25">
      <c r="A154">
        <v>1262</v>
      </c>
      <c r="B154">
        <v>364.17</v>
      </c>
    </row>
    <row r="155" spans="1:2" x14ac:dyDescent="0.25">
      <c r="A155">
        <v>1263</v>
      </c>
      <c r="B155">
        <v>360.43</v>
      </c>
    </row>
    <row r="156" spans="1:2" x14ac:dyDescent="0.25">
      <c r="A156">
        <v>1264</v>
      </c>
      <c r="B156">
        <v>356.71</v>
      </c>
    </row>
    <row r="157" spans="1:2" x14ac:dyDescent="0.25">
      <c r="A157">
        <v>1265</v>
      </c>
      <c r="B157">
        <v>353</v>
      </c>
    </row>
    <row r="158" spans="1:2" x14ac:dyDescent="0.25">
      <c r="A158">
        <v>1266</v>
      </c>
      <c r="B158">
        <v>349.31</v>
      </c>
    </row>
    <row r="159" spans="1:2" x14ac:dyDescent="0.25">
      <c r="A159">
        <v>1267</v>
      </c>
      <c r="B159">
        <v>345.64</v>
      </c>
    </row>
    <row r="160" spans="1:2" x14ac:dyDescent="0.25">
      <c r="A160">
        <v>1268</v>
      </c>
      <c r="B160">
        <v>342</v>
      </c>
    </row>
    <row r="161" spans="1:2" x14ac:dyDescent="0.25">
      <c r="A161">
        <v>1269</v>
      </c>
      <c r="B161">
        <v>338.39</v>
      </c>
    </row>
    <row r="162" spans="1:2" x14ac:dyDescent="0.25">
      <c r="A162">
        <v>1270</v>
      </c>
      <c r="B162">
        <v>334.81</v>
      </c>
    </row>
    <row r="163" spans="1:2" x14ac:dyDescent="0.25">
      <c r="A163">
        <v>1271</v>
      </c>
      <c r="B163">
        <v>331.27</v>
      </c>
    </row>
    <row r="164" spans="1:2" x14ac:dyDescent="0.25">
      <c r="A164">
        <v>1272</v>
      </c>
      <c r="B164">
        <v>327.78</v>
      </c>
    </row>
    <row r="165" spans="1:2" x14ac:dyDescent="0.25">
      <c r="A165">
        <v>1273</v>
      </c>
      <c r="B165">
        <v>324.33999999999997</v>
      </c>
    </row>
    <row r="166" spans="1:2" x14ac:dyDescent="0.25">
      <c r="A166">
        <v>1274</v>
      </c>
      <c r="B166">
        <v>320.95999999999998</v>
      </c>
    </row>
    <row r="167" spans="1:2" x14ac:dyDescent="0.25">
      <c r="A167">
        <v>1275</v>
      </c>
      <c r="B167">
        <v>317.64</v>
      </c>
    </row>
    <row r="168" spans="1:2" x14ac:dyDescent="0.25">
      <c r="A168">
        <v>1276</v>
      </c>
      <c r="B168">
        <v>314.38</v>
      </c>
    </row>
    <row r="169" spans="1:2" x14ac:dyDescent="0.25">
      <c r="A169">
        <v>1277</v>
      </c>
      <c r="B169">
        <v>311.19</v>
      </c>
    </row>
    <row r="170" spans="1:2" x14ac:dyDescent="0.25">
      <c r="A170">
        <v>1278</v>
      </c>
      <c r="B170">
        <v>308.07</v>
      </c>
    </row>
    <row r="171" spans="1:2" x14ac:dyDescent="0.25">
      <c r="A171">
        <v>1279</v>
      </c>
      <c r="B171">
        <v>305.02999999999997</v>
      </c>
    </row>
    <row r="172" spans="1:2" x14ac:dyDescent="0.25">
      <c r="A172">
        <v>1280</v>
      </c>
      <c r="B172">
        <v>302.06</v>
      </c>
    </row>
    <row r="173" spans="1:2" x14ac:dyDescent="0.25">
      <c r="A173">
        <v>1281</v>
      </c>
      <c r="B173">
        <v>299.18</v>
      </c>
    </row>
    <row r="174" spans="1:2" x14ac:dyDescent="0.25">
      <c r="A174">
        <v>1282</v>
      </c>
      <c r="B174">
        <v>296.38</v>
      </c>
    </row>
    <row r="175" spans="1:2" x14ac:dyDescent="0.25">
      <c r="A175">
        <v>1283</v>
      </c>
      <c r="B175">
        <v>293.66000000000003</v>
      </c>
    </row>
    <row r="176" spans="1:2" x14ac:dyDescent="0.25">
      <c r="A176">
        <v>1284</v>
      </c>
      <c r="B176">
        <v>291</v>
      </c>
    </row>
    <row r="177" spans="1:2" x14ac:dyDescent="0.25">
      <c r="A177">
        <v>1285</v>
      </c>
      <c r="B177">
        <v>288.42</v>
      </c>
    </row>
    <row r="178" spans="1:2" x14ac:dyDescent="0.25">
      <c r="A178">
        <v>1286</v>
      </c>
      <c r="B178">
        <v>285.92</v>
      </c>
    </row>
    <row r="179" spans="1:2" x14ac:dyDescent="0.25">
      <c r="A179">
        <v>1287</v>
      </c>
      <c r="B179">
        <v>283.52999999999997</v>
      </c>
    </row>
    <row r="180" spans="1:2" x14ac:dyDescent="0.25">
      <c r="A180">
        <v>1288</v>
      </c>
      <c r="B180">
        <v>281.29000000000002</v>
      </c>
    </row>
    <row r="181" spans="1:2" x14ac:dyDescent="0.25">
      <c r="A181">
        <v>1289</v>
      </c>
      <c r="B181">
        <v>279.04000000000002</v>
      </c>
    </row>
    <row r="182" spans="1:2" x14ac:dyDescent="0.25">
      <c r="A182">
        <v>1290</v>
      </c>
      <c r="B182">
        <v>276.81</v>
      </c>
    </row>
    <row r="183" spans="1:2" x14ac:dyDescent="0.25">
      <c r="A183">
        <v>1291</v>
      </c>
      <c r="B183">
        <v>274.58999999999997</v>
      </c>
    </row>
    <row r="184" spans="1:2" x14ac:dyDescent="0.25">
      <c r="A184">
        <v>1292</v>
      </c>
      <c r="B184">
        <v>272.38</v>
      </c>
    </row>
    <row r="185" spans="1:2" x14ac:dyDescent="0.25">
      <c r="A185">
        <v>1293</v>
      </c>
      <c r="B185">
        <v>270.19</v>
      </c>
    </row>
    <row r="186" spans="1:2" x14ac:dyDescent="0.25">
      <c r="A186">
        <v>1294</v>
      </c>
      <c r="B186">
        <v>268.01</v>
      </c>
    </row>
    <row r="187" spans="1:2" x14ac:dyDescent="0.25">
      <c r="A187">
        <v>1295</v>
      </c>
      <c r="B187">
        <v>265.86</v>
      </c>
    </row>
    <row r="188" spans="1:2" x14ac:dyDescent="0.25">
      <c r="A188">
        <v>1296</v>
      </c>
      <c r="B188">
        <v>263.72000000000003</v>
      </c>
    </row>
    <row r="189" spans="1:2" x14ac:dyDescent="0.25">
      <c r="A189">
        <v>1297</v>
      </c>
      <c r="B189">
        <v>261.61</v>
      </c>
    </row>
    <row r="190" spans="1:2" x14ac:dyDescent="0.25">
      <c r="A190">
        <v>1298</v>
      </c>
      <c r="B190">
        <v>259.52</v>
      </c>
    </row>
    <row r="191" spans="1:2" x14ac:dyDescent="0.25">
      <c r="A191">
        <v>1299</v>
      </c>
      <c r="B191">
        <v>257.45999999999998</v>
      </c>
    </row>
    <row r="192" spans="1:2" x14ac:dyDescent="0.25">
      <c r="A192">
        <v>1300</v>
      </c>
      <c r="B192">
        <v>255.42</v>
      </c>
    </row>
    <row r="193" spans="1:2" x14ac:dyDescent="0.25">
      <c r="A193">
        <v>1310</v>
      </c>
      <c r="B193">
        <v>236.64</v>
      </c>
    </row>
    <row r="194" spans="1:2" x14ac:dyDescent="0.25">
      <c r="A194">
        <v>1320</v>
      </c>
      <c r="B194">
        <v>220.47</v>
      </c>
    </row>
    <row r="195" spans="1:2" x14ac:dyDescent="0.25">
      <c r="A195">
        <v>1330</v>
      </c>
      <c r="B195">
        <v>206.41</v>
      </c>
    </row>
    <row r="196" spans="1:2" x14ac:dyDescent="0.25">
      <c r="A196">
        <v>1340</v>
      </c>
      <c r="B196">
        <v>194</v>
      </c>
    </row>
    <row r="197" spans="1:2" x14ac:dyDescent="0.25">
      <c r="A197">
        <v>1350</v>
      </c>
      <c r="B197">
        <v>182.78</v>
      </c>
    </row>
    <row r="198" spans="1:2" x14ac:dyDescent="0.25">
      <c r="A198">
        <v>1360</v>
      </c>
      <c r="B198">
        <v>172.47</v>
      </c>
    </row>
    <row r="199" spans="1:2" x14ac:dyDescent="0.25">
      <c r="A199">
        <v>1370</v>
      </c>
      <c r="B199">
        <v>162.94999999999999</v>
      </c>
    </row>
    <row r="200" spans="1:2" x14ac:dyDescent="0.25">
      <c r="A200">
        <v>1380</v>
      </c>
      <c r="B200">
        <v>154.04</v>
      </c>
    </row>
    <row r="201" spans="1:2" x14ac:dyDescent="0.25">
      <c r="A201">
        <v>1390</v>
      </c>
      <c r="B201">
        <v>145.80000000000001</v>
      </c>
    </row>
    <row r="202" spans="1:2" x14ac:dyDescent="0.25">
      <c r="A202">
        <v>1400</v>
      </c>
      <c r="B202">
        <v>138.21</v>
      </c>
    </row>
    <row r="203" spans="1:2" x14ac:dyDescent="0.25">
      <c r="A203">
        <v>1420</v>
      </c>
      <c r="B203">
        <v>124.88</v>
      </c>
    </row>
    <row r="204" spans="1:2" x14ac:dyDescent="0.25">
      <c r="A204">
        <v>1440</v>
      </c>
      <c r="B204">
        <v>113.61</v>
      </c>
    </row>
    <row r="205" spans="1:2" x14ac:dyDescent="0.25">
      <c r="A205">
        <v>1460</v>
      </c>
      <c r="B205">
        <v>103.95</v>
      </c>
    </row>
    <row r="206" spans="1:2" x14ac:dyDescent="0.25">
      <c r="A206">
        <v>1500</v>
      </c>
      <c r="B206">
        <v>88.47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4"/>
  <sheetViews>
    <sheetView workbookViewId="0">
      <selection activeCell="A2" sqref="A2:A4"/>
    </sheetView>
  </sheetViews>
  <sheetFormatPr defaultRowHeight="15" x14ac:dyDescent="0.25"/>
  <sheetData>
    <row r="3" spans="1:1" x14ac:dyDescent="0.25">
      <c r="A3" t="s">
        <v>40</v>
      </c>
    </row>
    <row r="4" spans="1:1" x14ac:dyDescent="0.25">
      <c r="A4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Sediment Hydrograph</vt:lpstr>
      <vt:lpstr>VCRat Hydrograph</vt:lpstr>
      <vt:lpstr>Excel</vt:lpstr>
      <vt:lpstr>'Sediment Hydrograph'!Print_Area</vt:lpstr>
    </vt:vector>
  </TitlesOfParts>
  <Company>County of Ventura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Bandurraga, Mark</dc:creator>
  <cp:lastModifiedBy>Bandurraga, Mark</cp:lastModifiedBy>
  <cp:lastPrinted>2017-02-16T22:43:01Z</cp:lastPrinted>
  <dcterms:created xsi:type="dcterms:W3CDTF">2017-01-23T19:33:54Z</dcterms:created>
  <dcterms:modified xsi:type="dcterms:W3CDTF">2017-08-31T21:10:06Z</dcterms:modified>
</cp:coreProperties>
</file>